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styles.xml" ContentType="application/vnd.openxmlformats-officedocument.spreadsheetml.style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HL Tariff &amp; Surcharge &amp; Costings\"/>
    </mc:Choice>
  </mc:AlternateContent>
  <bookViews>
    <workbookView xWindow="-15" yWindow="-15" windowWidth="11220" windowHeight="8475" tabRatio="920"/>
  </bookViews>
  <sheets>
    <sheet name="IHL CITY-ICD LIST" sheetId="1" r:id="rId1"/>
    <sheet name="Ahmedabad" sheetId="2" r:id="rId2"/>
    <sheet name="Ankleshwar" sheetId="16" r:id="rId3"/>
    <sheet name="Aurangabad" sheetId="7" r:id="rId4"/>
    <sheet name="Bangalore" sheetId="8" r:id="rId5"/>
    <sheet name="Baroda - Vadodara" sheetId="9" r:id="rId6"/>
    <sheet name="Bhusawal" sheetId="17" r:id="rId7"/>
    <sheet name="Dadri" sheetId="18" r:id="rId8"/>
    <sheet name="Durgapur" sheetId="15" r:id="rId9"/>
    <sheet name="Faridabad" sheetId="10" r:id="rId10"/>
    <sheet name="Ghaziabad" sheetId="11" r:id="rId11"/>
    <sheet name="Gurgaon" sheetId="13" r:id="rId12"/>
    <sheet name="Hyderabad" sheetId="19" r:id="rId13"/>
    <sheet name="Jaipur" sheetId="20" r:id="rId14"/>
    <sheet name="Jodhpur" sheetId="21" r:id="rId15"/>
    <sheet name="Kanpur" sheetId="22" r:id="rId16"/>
    <sheet name="Kheda" sheetId="23" r:id="rId17"/>
    <sheet name="Ludhiana" sheetId="12" r:id="rId18"/>
    <sheet name="Mandideep" sheetId="24" r:id="rId19"/>
    <sheet name="Moradabad" sheetId="25" r:id="rId20"/>
    <sheet name="Mulund" sheetId="26" r:id="rId21"/>
    <sheet name="Nagpur" sheetId="27" r:id="rId22"/>
    <sheet name="New Delhi" sheetId="14" r:id="rId23"/>
    <sheet name="Patparganj" sheetId="28" r:id="rId24"/>
    <sheet name="Pithampur" sheetId="29" r:id="rId25"/>
    <sheet name="Pune" sheetId="30" r:id="rId26"/>
    <sheet name="Ratlam" sheetId="31" r:id="rId27"/>
    <sheet name="Rewari" sheetId="32" r:id="rId28"/>
    <sheet name="Sanand" sheetId="33" r:id="rId29"/>
    <sheet name="Surat" sheetId="34" r:id="rId30"/>
    <sheet name="Borkhedi" sheetId="35" r:id="rId31"/>
    <sheet name="Tarapur" sheetId="36" r:id="rId32"/>
    <sheet name="Panki" sheetId="37" r:id="rId33"/>
    <sheet name="Sonipat" sheetId="38" r:id="rId34"/>
    <sheet name="Bawal" sheetId="39" r:id="rId35"/>
    <sheet name="Piyala" sheetId="40" r:id="rId36"/>
    <sheet name="Sahnewal" sheetId="41" r:id="rId37"/>
    <sheet name="Tumb" sheetId="42" r:id="rId38"/>
  </sheets>
  <definedNames>
    <definedName name="_Dighi" localSheetId="1">Ahmedabad!#REF!</definedName>
    <definedName name="_Dighi" localSheetId="34">'IHL CITY-ICD LIST'!#REF!</definedName>
    <definedName name="_Dighi" localSheetId="30">'IHL CITY-ICD LIST'!#REF!</definedName>
    <definedName name="_Dighi" localSheetId="32">'IHL CITY-ICD LIST'!#REF!</definedName>
    <definedName name="_Dighi" localSheetId="35">'IHL CITY-ICD LIST'!#REF!</definedName>
    <definedName name="_Dighi" localSheetId="36">'IHL CITY-ICD LIST'!#REF!</definedName>
    <definedName name="_Dighi" localSheetId="33">'IHL CITY-ICD LIST'!#REF!</definedName>
    <definedName name="_Dighi" localSheetId="31">'IHL CITY-ICD LIST'!#REF!</definedName>
    <definedName name="_Dighi" localSheetId="37">'IHL CITY-ICD LIST'!#REF!</definedName>
    <definedName name="_Dighi">'IHL CITY-ICD LIST'!#REF!</definedName>
    <definedName name="_xlnm._FilterDatabase" localSheetId="0" hidden="1">'IHL CITY-ICD LIST'!$B$2:$D$41</definedName>
    <definedName name="Ahmedabad" localSheetId="1">Ahmedabad!#REF!</definedName>
    <definedName name="Ahmedabad" localSheetId="0">'IHL CITY-ICD LIST'!#REF!</definedName>
    <definedName name="AURANGABAD" localSheetId="1">Ahmedabad!#REF!</definedName>
    <definedName name="AURANGABAD" localSheetId="0">'IHL CITY-ICD LIST'!#REF!</definedName>
    <definedName name="BANGALORE" localSheetId="1">Ahmedabad!#REF!</definedName>
    <definedName name="BANGALORE" localSheetId="34">'IHL CITY-ICD LIST'!#REF!</definedName>
    <definedName name="BANGALORE" localSheetId="30">'IHL CITY-ICD LIST'!#REF!</definedName>
    <definedName name="BANGALORE" localSheetId="32">'IHL CITY-ICD LIST'!#REF!</definedName>
    <definedName name="BANGALORE" localSheetId="35">'IHL CITY-ICD LIST'!#REF!</definedName>
    <definedName name="BANGALORE" localSheetId="36">'IHL CITY-ICD LIST'!#REF!</definedName>
    <definedName name="BANGALORE" localSheetId="33">'IHL CITY-ICD LIST'!#REF!</definedName>
    <definedName name="BANGALORE" localSheetId="31">'IHL CITY-ICD LIST'!#REF!</definedName>
    <definedName name="BANGALORE" localSheetId="37">'IHL CITY-ICD LIST'!#REF!</definedName>
    <definedName name="BANGALORE">'IHL CITY-ICD LIST'!#REF!</definedName>
    <definedName name="BARODA" localSheetId="1">Ahmedabad!#REF!</definedName>
    <definedName name="BARODA" localSheetId="0">'IHL CITY-ICD LIST'!#REF!</definedName>
    <definedName name="Bhusawal" localSheetId="1">Ahmedabad!#REF!</definedName>
    <definedName name="Bhusawal" localSheetId="0">'IHL CITY-ICD LIST'!#REF!</definedName>
    <definedName name="Chinchwad" localSheetId="1">Ahmedabad!#REF!</definedName>
    <definedName name="Chinchwad" localSheetId="0">'IHL CITY-ICD LIST'!#REF!</definedName>
    <definedName name="Coimbatore" localSheetId="1">Ahmedabad!#REF!</definedName>
    <definedName name="Coimbatore" localSheetId="0">'IHL CITY-ICD LIST'!#REF!</definedName>
    <definedName name="d">'IHL CITY-ICD LIST'!#REF!</definedName>
    <definedName name="Dadri" localSheetId="1">Ahmedabad!#REF!</definedName>
    <definedName name="Dadri" localSheetId="0">'IHL CITY-ICD LIST'!#REF!</definedName>
    <definedName name="Digh" localSheetId="34">'IHL CITY-ICD LIST'!#REF!</definedName>
    <definedName name="Digh" localSheetId="30">'IHL CITY-ICD LIST'!#REF!</definedName>
    <definedName name="Digh" localSheetId="32">'IHL CITY-ICD LIST'!#REF!</definedName>
    <definedName name="Digh" localSheetId="35">'IHL CITY-ICD LIST'!#REF!</definedName>
    <definedName name="Digh" localSheetId="36">'IHL CITY-ICD LIST'!#REF!</definedName>
    <definedName name="Digh" localSheetId="33">'IHL CITY-ICD LIST'!#REF!</definedName>
    <definedName name="Digh" localSheetId="31">'IHL CITY-ICD LIST'!#REF!</definedName>
    <definedName name="Digh" localSheetId="37">'IHL CITY-ICD LIST'!#REF!</definedName>
    <definedName name="Digh">'IHL CITY-ICD LIST'!#REF!</definedName>
    <definedName name="Dighi" localSheetId="1">Ahmedabad!#REF!</definedName>
    <definedName name="Dighi" localSheetId="0">'IHL CITY-ICD LIST'!#REF!</definedName>
    <definedName name="Faridabad" localSheetId="1">Ahmedabad!#REF!</definedName>
    <definedName name="Faridabad" localSheetId="0">'IHL CITY-ICD LIST'!#REF!</definedName>
    <definedName name="Ghaziabad" localSheetId="1">Ahmedabad!#REF!</definedName>
    <definedName name="Ghaziabad" localSheetId="34">'IHL CITY-ICD LIST'!#REF!</definedName>
    <definedName name="Ghaziabad" localSheetId="30">'IHL CITY-ICD LIST'!#REF!</definedName>
    <definedName name="Ghaziabad" localSheetId="32">'IHL CITY-ICD LIST'!#REF!</definedName>
    <definedName name="Ghaziabad" localSheetId="35">'IHL CITY-ICD LIST'!#REF!</definedName>
    <definedName name="Ghaziabad" localSheetId="36">'IHL CITY-ICD LIST'!#REF!</definedName>
    <definedName name="Ghaziabad" localSheetId="33">'IHL CITY-ICD LIST'!#REF!</definedName>
    <definedName name="Ghaziabad" localSheetId="31">'IHL CITY-ICD LIST'!#REF!</definedName>
    <definedName name="Ghaziabad" localSheetId="37">'IHL CITY-ICD LIST'!#REF!</definedName>
    <definedName name="Ghaziabad">'IHL CITY-ICD LIST'!#REF!</definedName>
    <definedName name="gurgaon" localSheetId="34">'IHL CITY-ICD LIST'!#REF!</definedName>
    <definedName name="gurgaon" localSheetId="30">'IHL CITY-ICD LIST'!#REF!</definedName>
    <definedName name="gurgaon" localSheetId="32">'IHL CITY-ICD LIST'!#REF!</definedName>
    <definedName name="gurgaon" localSheetId="35">'IHL CITY-ICD LIST'!#REF!</definedName>
    <definedName name="gurgaon" localSheetId="36">'IHL CITY-ICD LIST'!#REF!</definedName>
    <definedName name="gurgaon" localSheetId="33">'IHL CITY-ICD LIST'!#REF!</definedName>
    <definedName name="gurgaon" localSheetId="31">'IHL CITY-ICD LIST'!#REF!</definedName>
    <definedName name="gurgaon" localSheetId="37">'IHL CITY-ICD LIST'!#REF!</definedName>
    <definedName name="gurgaon">'IHL CITY-ICD LIST'!#REF!</definedName>
    <definedName name="GURGOAN" localSheetId="1">Ahmedabad!#REF!</definedName>
    <definedName name="GURGOAN" localSheetId="34">'IHL CITY-ICD LIST'!#REF!</definedName>
    <definedName name="GURGOAN" localSheetId="30">'IHL CITY-ICD LIST'!#REF!</definedName>
    <definedName name="GURGOAN" localSheetId="32">'IHL CITY-ICD LIST'!#REF!</definedName>
    <definedName name="GURGOAN" localSheetId="35">'IHL CITY-ICD LIST'!#REF!</definedName>
    <definedName name="GURGOAN" localSheetId="36">'IHL CITY-ICD LIST'!#REF!</definedName>
    <definedName name="GURGOAN" localSheetId="33">'IHL CITY-ICD LIST'!#REF!</definedName>
    <definedName name="GURGOAN" localSheetId="31">'IHL CITY-ICD LIST'!#REF!</definedName>
    <definedName name="GURGOAN" localSheetId="37">'IHL CITY-ICD LIST'!#REF!</definedName>
    <definedName name="GURGOAN">'IHL CITY-ICD LIST'!#REF!</definedName>
    <definedName name="Hyderabad" localSheetId="1">Ahmedabad!#REF!</definedName>
    <definedName name="Hyderabad" localSheetId="0">'IHL CITY-ICD LIST'!#REF!</definedName>
    <definedName name="ICD_Kanpur" localSheetId="1">Ahmedabad!#REF!</definedName>
    <definedName name="ICD_Kanpur" localSheetId="34">'IHL CITY-ICD LIST'!#REF!</definedName>
    <definedName name="ICD_Kanpur" localSheetId="30">'IHL CITY-ICD LIST'!#REF!</definedName>
    <definedName name="ICD_Kanpur" localSheetId="32">'IHL CITY-ICD LIST'!#REF!</definedName>
    <definedName name="ICD_Kanpur" localSheetId="35">'IHL CITY-ICD LIST'!#REF!</definedName>
    <definedName name="ICD_Kanpur" localSheetId="36">'IHL CITY-ICD LIST'!#REF!</definedName>
    <definedName name="ICD_Kanpur" localSheetId="33">'IHL CITY-ICD LIST'!#REF!</definedName>
    <definedName name="ICD_Kanpur" localSheetId="31">'IHL CITY-ICD LIST'!#REF!</definedName>
    <definedName name="ICD_Kanpur" localSheetId="37">'IHL CITY-ICD LIST'!#REF!</definedName>
    <definedName name="ICD_Kanpur">'IHL CITY-ICD LIST'!#REF!</definedName>
    <definedName name="ICD_Sanathnagar" localSheetId="1">Ahmedabad!#REF!</definedName>
    <definedName name="ICD_Sanathnagar" localSheetId="34">'IHL CITY-ICD LIST'!#REF!</definedName>
    <definedName name="ICD_Sanathnagar" localSheetId="30">'IHL CITY-ICD LIST'!#REF!</definedName>
    <definedName name="ICD_Sanathnagar" localSheetId="32">'IHL CITY-ICD LIST'!#REF!</definedName>
    <definedName name="ICD_Sanathnagar" localSheetId="35">'IHL CITY-ICD LIST'!#REF!</definedName>
    <definedName name="ICD_Sanathnagar" localSheetId="36">'IHL CITY-ICD LIST'!#REF!</definedName>
    <definedName name="ICD_Sanathnagar" localSheetId="33">'IHL CITY-ICD LIST'!#REF!</definedName>
    <definedName name="ICD_Sanathnagar" localSheetId="31">'IHL CITY-ICD LIST'!#REF!</definedName>
    <definedName name="ICD_Sanathnagar" localSheetId="37">'IHL CITY-ICD LIST'!#REF!</definedName>
    <definedName name="ICD_Sanathnagar">'IHL CITY-ICD LIST'!#REF!</definedName>
    <definedName name="Jaipur" localSheetId="1">Ahmedabad!#REF!</definedName>
    <definedName name="Jaipur" localSheetId="0">'IHL CITY-ICD LIST'!#REF!</definedName>
    <definedName name="JODHPUR" localSheetId="1">Ahmedabad!#REF!</definedName>
    <definedName name="JODHPUR" localSheetId="0">'IHL CITY-ICD LIST'!#REF!</definedName>
    <definedName name="Kanpur" localSheetId="1">Ahmedabad!#REF!</definedName>
    <definedName name="Kanpur" localSheetId="0">'IHL CITY-ICD LIST'!#REF!</definedName>
    <definedName name="LONI" localSheetId="1">Ahmedabad!#REF!</definedName>
    <definedName name="LONI" localSheetId="0">'IHL CITY-ICD LIST'!#REF!</definedName>
    <definedName name="Ludhiana" localSheetId="1">Ahmedabad!#REF!</definedName>
    <definedName name="Ludhiana" localSheetId="0">'IHL CITY-ICD LIST'!#REF!</definedName>
    <definedName name="Maliwada" localSheetId="1">Ahmedabad!#REF!</definedName>
    <definedName name="Maliwada" localSheetId="34">'IHL CITY-ICD LIST'!#REF!</definedName>
    <definedName name="Maliwada" localSheetId="30">'IHL CITY-ICD LIST'!#REF!</definedName>
    <definedName name="Maliwada" localSheetId="32">'IHL CITY-ICD LIST'!#REF!</definedName>
    <definedName name="Maliwada" localSheetId="35">'IHL CITY-ICD LIST'!#REF!</definedName>
    <definedName name="Maliwada" localSheetId="36">'IHL CITY-ICD LIST'!#REF!</definedName>
    <definedName name="Maliwada" localSheetId="33">'IHL CITY-ICD LIST'!#REF!</definedName>
    <definedName name="Maliwada" localSheetId="31">'IHL CITY-ICD LIST'!#REF!</definedName>
    <definedName name="Maliwada" localSheetId="37">'IHL CITY-ICD LIST'!#REF!</definedName>
    <definedName name="Maliwada">'IHL CITY-ICD LIST'!#REF!</definedName>
    <definedName name="MANDIDEEP" localSheetId="1">Ahmedabad!#REF!</definedName>
    <definedName name="MANDIDEEP" localSheetId="34">'IHL CITY-ICD LIST'!#REF!</definedName>
    <definedName name="MANDIDEEP" localSheetId="30">'IHL CITY-ICD LIST'!#REF!</definedName>
    <definedName name="MANDIDEEP" localSheetId="32">'IHL CITY-ICD LIST'!#REF!</definedName>
    <definedName name="MANDIDEEP" localSheetId="35">'IHL CITY-ICD LIST'!#REF!</definedName>
    <definedName name="MANDIDEEP" localSheetId="36">'IHL CITY-ICD LIST'!#REF!</definedName>
    <definedName name="MANDIDEEP" localSheetId="33">'IHL CITY-ICD LIST'!#REF!</definedName>
    <definedName name="MANDIDEEP" localSheetId="31">'IHL CITY-ICD LIST'!#REF!</definedName>
    <definedName name="MANDIDEEP" localSheetId="37">'IHL CITY-ICD LIST'!#REF!</definedName>
    <definedName name="MANDIDEEP">'IHL CITY-ICD LIST'!#REF!</definedName>
    <definedName name="Moradabad" localSheetId="1">Ahmedabad!#REF!</definedName>
    <definedName name="Moradabad" localSheetId="0">'IHL CITY-ICD LIST'!#REF!</definedName>
    <definedName name="MULUND" localSheetId="1">Ahmedabad!#REF!</definedName>
    <definedName name="MULUND" localSheetId="0">'IHL CITY-ICD LIST'!#REF!</definedName>
    <definedName name="NAGPUR" localSheetId="1">Ahmedabad!#REF!</definedName>
    <definedName name="NAGPUR" localSheetId="0">'IHL CITY-ICD LIST'!#REF!</definedName>
    <definedName name="OLE_LINK1" localSheetId="1">Ahmedabad!#REF!</definedName>
    <definedName name="OLE_LINK1" localSheetId="0">'IHL CITY-ICD LIST'!$B$1</definedName>
    <definedName name="OLE_LINK3" localSheetId="1">Ahmedabad!#REF!</definedName>
    <definedName name="OLE_LINK3" localSheetId="0">'IHL CITY-ICD LIST'!#REF!</definedName>
    <definedName name="PATLI" localSheetId="1">Ahmedabad!#REF!</definedName>
    <definedName name="PATLI" localSheetId="34">'IHL CITY-ICD LIST'!#REF!</definedName>
    <definedName name="PATLI" localSheetId="30">'IHL CITY-ICD LIST'!#REF!</definedName>
    <definedName name="PATLI" localSheetId="32">'IHL CITY-ICD LIST'!#REF!</definedName>
    <definedName name="PATLI" localSheetId="35">'IHL CITY-ICD LIST'!#REF!</definedName>
    <definedName name="PATLI" localSheetId="36">'IHL CITY-ICD LIST'!#REF!</definedName>
    <definedName name="PATLI" localSheetId="33">'IHL CITY-ICD LIST'!#REF!</definedName>
    <definedName name="PATLI" localSheetId="31">'IHL CITY-ICD LIST'!#REF!</definedName>
    <definedName name="PATLI" localSheetId="37">'IHL CITY-ICD LIST'!#REF!</definedName>
    <definedName name="PATLI">'IHL CITY-ICD LIST'!#REF!</definedName>
    <definedName name="Patparganj" localSheetId="1">Ahmedabad!#REF!</definedName>
    <definedName name="Patparganj" localSheetId="0">'IHL CITY-ICD LIST'!#REF!</definedName>
    <definedName name="Pimpri" localSheetId="1">Ahmedabad!#REF!</definedName>
    <definedName name="Pimpri" localSheetId="34">'IHL CITY-ICD LIST'!#REF!</definedName>
    <definedName name="Pimpri" localSheetId="30">'IHL CITY-ICD LIST'!#REF!</definedName>
    <definedName name="Pimpri" localSheetId="32">'IHL CITY-ICD LIST'!#REF!</definedName>
    <definedName name="Pimpri" localSheetId="35">'IHL CITY-ICD LIST'!#REF!</definedName>
    <definedName name="Pimpri" localSheetId="36">'IHL CITY-ICD LIST'!#REF!</definedName>
    <definedName name="Pimpri" localSheetId="33">'IHL CITY-ICD LIST'!#REF!</definedName>
    <definedName name="Pimpri" localSheetId="31">'IHL CITY-ICD LIST'!#REF!</definedName>
    <definedName name="Pimpri" localSheetId="37">'IHL CITY-ICD LIST'!#REF!</definedName>
    <definedName name="Pimpri">'IHL CITY-ICD LIST'!#REF!</definedName>
    <definedName name="Pithampur" localSheetId="1">Ahmedabad!#REF!</definedName>
    <definedName name="Pithampur" localSheetId="0">'IHL CITY-ICD LIST'!#REF!</definedName>
    <definedName name="Pondichery" localSheetId="1">Ahmedabad!#REF!</definedName>
    <definedName name="Pondichery" localSheetId="0">'IHL CITY-ICD LIST'!#REF!</definedName>
    <definedName name="_xlnm.Print_Area" localSheetId="1">Ahmedabad!#REF!</definedName>
    <definedName name="_xlnm.Print_Area" localSheetId="3">Aurangabad!$A$1:$O$11</definedName>
    <definedName name="_xlnm.Print_Area" localSheetId="0">'IHL CITY-ICD LIST'!$A$1:$D$50</definedName>
    <definedName name="PUNE" localSheetId="1">Ahmedabad!#REF!</definedName>
    <definedName name="PUNE" localSheetId="0">'IHL CITY-ICD LIST'!#REF!</definedName>
    <definedName name="REWARI" localSheetId="1">Ahmedabad!#REF!</definedName>
    <definedName name="REWARI" localSheetId="34">'IHL CITY-ICD LIST'!#REF!</definedName>
    <definedName name="REWARI" localSheetId="30">'IHL CITY-ICD LIST'!#REF!</definedName>
    <definedName name="REWARI" localSheetId="32">'IHL CITY-ICD LIST'!#REF!</definedName>
    <definedName name="REWARI" localSheetId="35">'IHL CITY-ICD LIST'!#REF!</definedName>
    <definedName name="REWARI" localSheetId="36">'IHL CITY-ICD LIST'!#REF!</definedName>
    <definedName name="REWARI" localSheetId="33">'IHL CITY-ICD LIST'!#REF!</definedName>
    <definedName name="REWARI" localSheetId="31">'IHL CITY-ICD LIST'!#REF!</definedName>
    <definedName name="REWARI" localSheetId="37">'IHL CITY-ICD LIST'!#REF!</definedName>
    <definedName name="REWARI">'IHL CITY-ICD LIST'!#REF!</definedName>
    <definedName name="SURAT" localSheetId="1">Ahmedabad!#REF!</definedName>
    <definedName name="SURAT" localSheetId="0">'IHL CITY-ICD LIST'!#REF!</definedName>
    <definedName name="TALEGOAN" localSheetId="1">Ahmedabad!#REF!</definedName>
    <definedName name="TALEGOAN" localSheetId="34">'IHL CITY-ICD LIST'!#REF!</definedName>
    <definedName name="TALEGOAN" localSheetId="30">'IHL CITY-ICD LIST'!#REF!</definedName>
    <definedName name="TALEGOAN" localSheetId="32">'IHL CITY-ICD LIST'!#REF!</definedName>
    <definedName name="TALEGOAN" localSheetId="35">'IHL CITY-ICD LIST'!#REF!</definedName>
    <definedName name="TALEGOAN" localSheetId="36">'IHL CITY-ICD LIST'!#REF!</definedName>
    <definedName name="TALEGOAN" localSheetId="33">'IHL CITY-ICD LIST'!#REF!</definedName>
    <definedName name="TALEGOAN" localSheetId="31">'IHL CITY-ICD LIST'!#REF!</definedName>
    <definedName name="TALEGOAN" localSheetId="37">'IHL CITY-ICD LIST'!#REF!</definedName>
    <definedName name="TALEGOAN">'IHL CITY-ICD LIST'!#REF!</definedName>
    <definedName name="TIRPUR" localSheetId="1">Ahmedabad!#REF!</definedName>
    <definedName name="TIRPUR" localSheetId="0">'IHL CITY-ICD LIST'!#REF!</definedName>
    <definedName name="Tuklaghabad" localSheetId="1">Ahmedabad!#REF!</definedName>
    <definedName name="Tuklaghabad" localSheetId="0">'IHL CITY-ICD LIST'!#REF!</definedName>
    <definedName name="VAPI" localSheetId="1">Ahmedabad!#REF!</definedName>
    <definedName name="VAPI" localSheetId="0">'IHL CITY-ICD LIST'!#REF!</definedName>
    <definedName name="Waluj" localSheetId="1">Ahmedabad!#REF!</definedName>
    <definedName name="Waluj" localSheetId="0">'IHL CITY-ICD LIST'!#REF!</definedName>
  </definedNames>
  <calcPr calcId="171027"/>
</workbook>
</file>

<file path=xl/calcChain.xml><?xml version="1.0" encoding="utf-8"?>
<calcChain xmlns="http://schemas.openxmlformats.org/spreadsheetml/2006/main">
  <c r="H17" i="42" l="1"/>
  <c r="N17" i="42" s="1"/>
  <c r="L17" i="42"/>
  <c r="N16" i="42"/>
  <c r="L16" i="42"/>
  <c r="N15" i="42"/>
  <c r="L15" i="42"/>
  <c r="J14" i="42"/>
  <c r="J13" i="42"/>
  <c r="J12" i="42"/>
  <c r="N9" i="42"/>
  <c r="L9" i="42"/>
  <c r="N8" i="42"/>
  <c r="L8" i="42"/>
  <c r="N7" i="42"/>
  <c r="L7" i="42"/>
  <c r="J6" i="42"/>
  <c r="J5" i="42"/>
  <c r="J4" i="42"/>
  <c r="F11" i="41" l="1"/>
  <c r="H11" i="41"/>
  <c r="J15" i="41"/>
  <c r="H21" i="41"/>
  <c r="N21" i="41" s="1"/>
  <c r="F21" i="41"/>
  <c r="L21" i="41" s="1"/>
  <c r="N20" i="41"/>
  <c r="L20" i="41"/>
  <c r="N19" i="41"/>
  <c r="L19" i="41"/>
  <c r="D18" i="41"/>
  <c r="J18" i="41" s="1"/>
  <c r="J17" i="41"/>
  <c r="J16" i="41"/>
  <c r="J14" i="41"/>
  <c r="N11" i="41"/>
  <c r="L11" i="41"/>
  <c r="N10" i="41"/>
  <c r="L10" i="41"/>
  <c r="N9" i="41"/>
  <c r="L9" i="41"/>
  <c r="D8" i="41"/>
  <c r="J8" i="41" s="1"/>
  <c r="J7" i="41"/>
  <c r="J6" i="41"/>
  <c r="J5" i="41"/>
  <c r="J4" i="41"/>
  <c r="H21" i="40"/>
  <c r="N21" i="40" s="1"/>
  <c r="F21" i="40"/>
  <c r="L21" i="40" s="1"/>
  <c r="N20" i="40"/>
  <c r="L20" i="40"/>
  <c r="N19" i="40"/>
  <c r="L19" i="40"/>
  <c r="D18" i="40"/>
  <c r="J18" i="40" s="1"/>
  <c r="J17" i="40"/>
  <c r="J16" i="40"/>
  <c r="J15" i="40"/>
  <c r="J14" i="40"/>
  <c r="H11" i="40"/>
  <c r="N11" i="40" s="1"/>
  <c r="F11" i="40"/>
  <c r="L11" i="40" s="1"/>
  <c r="N10" i="40"/>
  <c r="L10" i="40"/>
  <c r="N9" i="40"/>
  <c r="L9" i="40"/>
  <c r="D8" i="40"/>
  <c r="J8" i="40" s="1"/>
  <c r="J7" i="40"/>
  <c r="J6" i="40"/>
  <c r="J5" i="40"/>
  <c r="J4" i="40"/>
  <c r="F11" i="39"/>
  <c r="L11" i="39" s="1"/>
  <c r="H11" i="39"/>
  <c r="J15" i="39"/>
  <c r="H21" i="39"/>
  <c r="N21" i="39" s="1"/>
  <c r="F21" i="39"/>
  <c r="L21" i="39" s="1"/>
  <c r="N20" i="39"/>
  <c r="L20" i="39"/>
  <c r="N19" i="39"/>
  <c r="L19" i="39"/>
  <c r="D18" i="39"/>
  <c r="J18" i="39" s="1"/>
  <c r="J17" i="39"/>
  <c r="J16" i="39"/>
  <c r="J14" i="39"/>
  <c r="N11" i="39"/>
  <c r="N10" i="39"/>
  <c r="L10" i="39"/>
  <c r="N9" i="39"/>
  <c r="L9" i="39"/>
  <c r="D8" i="39"/>
  <c r="J8" i="39" s="1"/>
  <c r="J7" i="39"/>
  <c r="J6" i="39"/>
  <c r="J5" i="39"/>
  <c r="J4" i="39"/>
  <c r="H21" i="38"/>
  <c r="N21" i="38" s="1"/>
  <c r="F21" i="38"/>
  <c r="L21" i="38" s="1"/>
  <c r="N20" i="38"/>
  <c r="L20" i="38"/>
  <c r="N19" i="38"/>
  <c r="L19" i="38"/>
  <c r="D18" i="38"/>
  <c r="J18" i="38" s="1"/>
  <c r="J17" i="38"/>
  <c r="J16" i="38"/>
  <c r="J15" i="38"/>
  <c r="J14" i="38"/>
  <c r="H11" i="38"/>
  <c r="N11" i="38" s="1"/>
  <c r="F11" i="38"/>
  <c r="L11" i="38" s="1"/>
  <c r="N10" i="38"/>
  <c r="L10" i="38"/>
  <c r="N9" i="38"/>
  <c r="L9" i="38"/>
  <c r="D8" i="38"/>
  <c r="J8" i="38" s="1"/>
  <c r="J7" i="38"/>
  <c r="J6" i="38"/>
  <c r="J5" i="38"/>
  <c r="J4" i="38"/>
  <c r="D8" i="37"/>
  <c r="F11" i="37"/>
  <c r="L11" i="37" s="1"/>
  <c r="H11" i="37"/>
  <c r="N11" i="37" s="1"/>
  <c r="N10" i="37"/>
  <c r="L10" i="37"/>
  <c r="N9" i="37"/>
  <c r="L9" i="37"/>
  <c r="J8" i="37"/>
  <c r="J7" i="37"/>
  <c r="J6" i="37"/>
  <c r="J5" i="37"/>
  <c r="J4" i="37"/>
  <c r="H21" i="36" l="1"/>
  <c r="F21" i="36"/>
  <c r="D18" i="36"/>
  <c r="F11" i="36"/>
  <c r="H11" i="36"/>
  <c r="N11" i="36" s="1"/>
  <c r="D8" i="36"/>
  <c r="J8" i="36" s="1"/>
  <c r="N21" i="36"/>
  <c r="L21" i="36"/>
  <c r="N20" i="36"/>
  <c r="L20" i="36"/>
  <c r="N19" i="36"/>
  <c r="L19" i="36"/>
  <c r="J18" i="36"/>
  <c r="J17" i="36"/>
  <c r="J16" i="36"/>
  <c r="J15" i="36"/>
  <c r="J14" i="36"/>
  <c r="L11" i="36"/>
  <c r="N10" i="36"/>
  <c r="L10" i="36"/>
  <c r="N9" i="36"/>
  <c r="L9" i="36"/>
  <c r="J7" i="36"/>
  <c r="J6" i="36"/>
  <c r="J5" i="36"/>
  <c r="J4" i="36"/>
  <c r="H11" i="35"/>
  <c r="N11" i="35" s="1"/>
  <c r="F11" i="35"/>
  <c r="L11" i="35" s="1"/>
  <c r="D8" i="35"/>
  <c r="J8" i="35" s="1"/>
  <c r="N10" i="35"/>
  <c r="L10" i="35"/>
  <c r="N9" i="35"/>
  <c r="L9" i="35"/>
  <c r="J7" i="35"/>
  <c r="J6" i="35"/>
  <c r="J5" i="35"/>
  <c r="J4" i="35"/>
  <c r="N10" i="27"/>
  <c r="L10" i="27"/>
  <c r="N9" i="27"/>
  <c r="L9" i="27"/>
  <c r="J8" i="24"/>
  <c r="J7" i="24"/>
  <c r="J6" i="24"/>
  <c r="J5" i="24"/>
  <c r="J4" i="24"/>
  <c r="O4" i="34"/>
  <c r="M4" i="34"/>
  <c r="K4" i="34"/>
  <c r="H19" i="33"/>
  <c r="N19" i="33" s="1"/>
  <c r="F19" i="33"/>
  <c r="L19" i="33" s="1"/>
  <c r="N18" i="33"/>
  <c r="L18" i="33"/>
  <c r="N17" i="33"/>
  <c r="L17" i="33"/>
  <c r="D16" i="33"/>
  <c r="J16" i="33" s="1"/>
  <c r="J15" i="33"/>
  <c r="J14" i="33"/>
  <c r="J13" i="33"/>
  <c r="J12" i="33"/>
  <c r="H11" i="33"/>
  <c r="N11" i="33" s="1"/>
  <c r="F11" i="33"/>
  <c r="L11" i="33" s="1"/>
  <c r="N10" i="33"/>
  <c r="L10" i="33"/>
  <c r="N9" i="33"/>
  <c r="L9" i="33"/>
  <c r="D8" i="33"/>
  <c r="J8" i="33" s="1"/>
  <c r="J7" i="33"/>
  <c r="J6" i="33"/>
  <c r="J5" i="33"/>
  <c r="J4" i="33"/>
  <c r="H11" i="32"/>
  <c r="N11" i="32" s="1"/>
  <c r="F11" i="32"/>
  <c r="L11" i="32" s="1"/>
  <c r="N10" i="32"/>
  <c r="L10" i="32"/>
  <c r="N9" i="32"/>
  <c r="L9" i="32"/>
  <c r="J8" i="32"/>
  <c r="J7" i="32"/>
  <c r="J6" i="32"/>
  <c r="J5" i="32"/>
  <c r="J4" i="32"/>
  <c r="H11" i="31"/>
  <c r="N11" i="31" s="1"/>
  <c r="F11" i="31"/>
  <c r="L11" i="31" s="1"/>
  <c r="N10" i="31"/>
  <c r="L10" i="31"/>
  <c r="N9" i="31"/>
  <c r="L9" i="31"/>
  <c r="J8" i="31"/>
  <c r="J7" i="31"/>
  <c r="J6" i="31"/>
  <c r="J5" i="31"/>
  <c r="J4" i="31"/>
  <c r="N55" i="21"/>
  <c r="L55" i="21"/>
  <c r="N54" i="21"/>
  <c r="L54" i="21"/>
  <c r="N53" i="21"/>
  <c r="L53" i="21"/>
  <c r="J52" i="21"/>
  <c r="J51" i="21"/>
  <c r="J50" i="21"/>
  <c r="J49" i="21"/>
  <c r="J48" i="21"/>
  <c r="N47" i="21"/>
  <c r="L47" i="21"/>
  <c r="N46" i="21"/>
  <c r="L46" i="21"/>
  <c r="N45" i="21"/>
  <c r="L45" i="21"/>
  <c r="J44" i="21"/>
  <c r="J43" i="21"/>
  <c r="J42" i="21"/>
  <c r="J41" i="21"/>
  <c r="J40" i="21"/>
  <c r="N39" i="21"/>
  <c r="L39" i="21"/>
  <c r="N38" i="21"/>
  <c r="L38" i="21"/>
  <c r="N37" i="21"/>
  <c r="L37" i="21"/>
  <c r="J36" i="21"/>
  <c r="J35" i="21"/>
  <c r="J34" i="21"/>
  <c r="J33" i="21"/>
  <c r="J32" i="21"/>
  <c r="H11" i="30"/>
  <c r="N11" i="30" s="1"/>
  <c r="F11" i="30"/>
  <c r="L11" i="30" s="1"/>
  <c r="N10" i="30"/>
  <c r="L10" i="30"/>
  <c r="N9" i="30"/>
  <c r="L9" i="30"/>
  <c r="D8" i="30"/>
  <c r="J8" i="30" s="1"/>
  <c r="J7" i="30"/>
  <c r="J6" i="30"/>
  <c r="J5" i="30"/>
  <c r="J4" i="30"/>
  <c r="H23" i="30"/>
  <c r="N23" i="30" s="1"/>
  <c r="F23" i="30"/>
  <c r="L23" i="30" s="1"/>
  <c r="N22" i="30"/>
  <c r="L22" i="30"/>
  <c r="N21" i="30"/>
  <c r="L21" i="30"/>
  <c r="D20" i="30"/>
  <c r="J20" i="30" s="1"/>
  <c r="J19" i="30"/>
  <c r="J18" i="30"/>
  <c r="J17" i="30"/>
  <c r="J16" i="30"/>
  <c r="H11" i="29"/>
  <c r="N11" i="29" s="1"/>
  <c r="F11" i="29"/>
  <c r="L11" i="29" s="1"/>
  <c r="N10" i="29"/>
  <c r="L10" i="29"/>
  <c r="N9" i="29"/>
  <c r="L9" i="29"/>
  <c r="D8" i="29"/>
  <c r="J8" i="29" s="1"/>
  <c r="J7" i="29"/>
  <c r="J6" i="29"/>
  <c r="J5" i="29"/>
  <c r="J4" i="29"/>
  <c r="H11" i="28"/>
  <c r="N11" i="28" s="1"/>
  <c r="F11" i="28"/>
  <c r="L11" i="28" s="1"/>
  <c r="N10" i="28"/>
  <c r="L10" i="28"/>
  <c r="N9" i="28"/>
  <c r="L9" i="28"/>
  <c r="J8" i="28"/>
  <c r="J7" i="28"/>
  <c r="J6" i="28"/>
  <c r="J5" i="28"/>
  <c r="J4" i="28"/>
  <c r="N39" i="14"/>
  <c r="L39" i="14"/>
  <c r="I39" i="14"/>
  <c r="O39" i="14" s="1"/>
  <c r="N38" i="14"/>
  <c r="L38" i="14"/>
  <c r="I38" i="14"/>
  <c r="O38" i="14" s="1"/>
  <c r="J36" i="14"/>
  <c r="J35" i="14"/>
  <c r="J34" i="14"/>
  <c r="J33" i="14"/>
  <c r="N27" i="14"/>
  <c r="L27" i="14"/>
  <c r="N26" i="14"/>
  <c r="L26" i="14"/>
  <c r="N25" i="14"/>
  <c r="L25" i="14"/>
  <c r="J24" i="14"/>
  <c r="J23" i="14"/>
  <c r="J22" i="14"/>
  <c r="J21" i="14"/>
  <c r="J20" i="14"/>
  <c r="N19" i="14"/>
  <c r="L19" i="14"/>
  <c r="N18" i="14"/>
  <c r="L18" i="14"/>
  <c r="N17" i="14"/>
  <c r="L17" i="14"/>
  <c r="J16" i="14"/>
  <c r="J15" i="14"/>
  <c r="J14" i="14"/>
  <c r="J13" i="14"/>
  <c r="J12" i="14"/>
  <c r="N11" i="14"/>
  <c r="L11" i="14"/>
  <c r="N10" i="14"/>
  <c r="L10" i="14"/>
  <c r="N9" i="14"/>
  <c r="L9" i="14"/>
  <c r="J8" i="14"/>
  <c r="J7" i="14"/>
  <c r="J6" i="14"/>
  <c r="J5" i="14"/>
  <c r="J4" i="14"/>
  <c r="H11" i="27"/>
  <c r="N11" i="27" s="1"/>
  <c r="F11" i="27"/>
  <c r="L11" i="27" s="1"/>
  <c r="D8" i="27"/>
  <c r="J8" i="27" s="1"/>
  <c r="J7" i="27"/>
  <c r="J6" i="27"/>
  <c r="J5" i="27"/>
  <c r="J4" i="27"/>
  <c r="H11" i="26"/>
  <c r="N11" i="26" s="1"/>
  <c r="F11" i="26"/>
  <c r="L11" i="26" s="1"/>
  <c r="N10" i="26"/>
  <c r="L10" i="26"/>
  <c r="N9" i="26"/>
  <c r="L9" i="26"/>
  <c r="D8" i="26"/>
  <c r="J8" i="26" s="1"/>
  <c r="J7" i="26"/>
  <c r="J6" i="26"/>
  <c r="J5" i="26"/>
  <c r="J4" i="26"/>
  <c r="H19" i="25"/>
  <c r="N19" i="25" s="1"/>
  <c r="F19" i="25"/>
  <c r="L19" i="25" s="1"/>
  <c r="N18" i="25"/>
  <c r="L18" i="25"/>
  <c r="N17" i="25"/>
  <c r="L17" i="25"/>
  <c r="J16" i="25"/>
  <c r="J15" i="25"/>
  <c r="J14" i="25"/>
  <c r="J13" i="25"/>
  <c r="J12" i="25"/>
  <c r="H11" i="25"/>
  <c r="N11" i="25" s="1"/>
  <c r="F11" i="25"/>
  <c r="L11" i="25" s="1"/>
  <c r="N10" i="25"/>
  <c r="L10" i="25"/>
  <c r="N9" i="25"/>
  <c r="L9" i="25"/>
  <c r="J8" i="25"/>
  <c r="J7" i="25"/>
  <c r="J6" i="25"/>
  <c r="J5" i="25"/>
  <c r="J4" i="25"/>
  <c r="H11" i="24"/>
  <c r="N11" i="24" s="1"/>
  <c r="F11" i="24"/>
  <c r="L11" i="24" s="1"/>
  <c r="N10" i="24"/>
  <c r="L10" i="24"/>
  <c r="N9" i="24"/>
  <c r="L9" i="24"/>
  <c r="D8" i="24"/>
  <c r="H27" i="12"/>
  <c r="N27" i="12" s="1"/>
  <c r="F27" i="12"/>
  <c r="L27" i="12" s="1"/>
  <c r="N26" i="12"/>
  <c r="L26" i="12"/>
  <c r="N25" i="12"/>
  <c r="L25" i="12"/>
  <c r="J24" i="12"/>
  <c r="J23" i="12"/>
  <c r="J22" i="12"/>
  <c r="J21" i="12"/>
  <c r="J20" i="12"/>
  <c r="H19" i="12"/>
  <c r="N19" i="12" s="1"/>
  <c r="F19" i="12"/>
  <c r="L19" i="12" s="1"/>
  <c r="N18" i="12"/>
  <c r="L18" i="12"/>
  <c r="N17" i="12"/>
  <c r="L17" i="12"/>
  <c r="J16" i="12"/>
  <c r="J15" i="12"/>
  <c r="J14" i="12"/>
  <c r="J13" i="12"/>
  <c r="J12" i="12"/>
  <c r="H11" i="12"/>
  <c r="N11" i="12" s="1"/>
  <c r="F11" i="12"/>
  <c r="L11" i="12" s="1"/>
  <c r="N10" i="12"/>
  <c r="L10" i="12"/>
  <c r="N9" i="12"/>
  <c r="L9" i="12"/>
  <c r="J8" i="12"/>
  <c r="J7" i="12"/>
  <c r="J6" i="12"/>
  <c r="J5" i="12"/>
  <c r="J4" i="12"/>
  <c r="H39" i="23"/>
  <c r="N39" i="23" s="1"/>
  <c r="F39" i="23"/>
  <c r="L39" i="23" s="1"/>
  <c r="N38" i="23"/>
  <c r="L38" i="23"/>
  <c r="N37" i="23"/>
  <c r="L37" i="23"/>
  <c r="D36" i="23"/>
  <c r="J36" i="23" s="1"/>
  <c r="J35" i="23"/>
  <c r="J34" i="23"/>
  <c r="J33" i="23"/>
  <c r="J32" i="23"/>
  <c r="H31" i="23"/>
  <c r="N31" i="23" s="1"/>
  <c r="F31" i="23"/>
  <c r="L31" i="23" s="1"/>
  <c r="N30" i="23"/>
  <c r="L30" i="23"/>
  <c r="N29" i="23"/>
  <c r="L29" i="23"/>
  <c r="D28" i="23"/>
  <c r="J28" i="23" s="1"/>
  <c r="J27" i="23"/>
  <c r="J26" i="23"/>
  <c r="J25" i="23"/>
  <c r="J24" i="23"/>
  <c r="H19" i="23"/>
  <c r="N19" i="23" s="1"/>
  <c r="F19" i="23"/>
  <c r="L19" i="23" s="1"/>
  <c r="N18" i="23"/>
  <c r="L18" i="23"/>
  <c r="N17" i="23"/>
  <c r="L17" i="23"/>
  <c r="D16" i="23"/>
  <c r="J16" i="23" s="1"/>
  <c r="J15" i="23"/>
  <c r="J14" i="23"/>
  <c r="J13" i="23"/>
  <c r="J12" i="23"/>
  <c r="H11" i="23"/>
  <c r="N11" i="23" s="1"/>
  <c r="F11" i="23"/>
  <c r="L11" i="23" s="1"/>
  <c r="N10" i="23"/>
  <c r="L10" i="23"/>
  <c r="N9" i="23"/>
  <c r="L9" i="23"/>
  <c r="D8" i="23"/>
  <c r="J8" i="23" s="1"/>
  <c r="J7" i="23"/>
  <c r="J6" i="23"/>
  <c r="J5" i="23"/>
  <c r="J4" i="23"/>
  <c r="H11" i="22"/>
  <c r="N11" i="22" s="1"/>
  <c r="F11" i="22"/>
  <c r="L11" i="22" s="1"/>
  <c r="N10" i="22"/>
  <c r="L10" i="22"/>
  <c r="N9" i="22"/>
  <c r="L9" i="22"/>
  <c r="J8" i="22"/>
  <c r="J7" i="22"/>
  <c r="J6" i="22"/>
  <c r="J5" i="22"/>
  <c r="J4" i="22"/>
  <c r="H27" i="21"/>
  <c r="N27" i="21" s="1"/>
  <c r="F27" i="21"/>
  <c r="L27" i="21" s="1"/>
  <c r="N26" i="21"/>
  <c r="L26" i="21"/>
  <c r="N25" i="21"/>
  <c r="L25" i="21"/>
  <c r="J24" i="21"/>
  <c r="J23" i="21"/>
  <c r="J22" i="21"/>
  <c r="J21" i="21"/>
  <c r="J20" i="21"/>
  <c r="H19" i="21"/>
  <c r="N19" i="21" s="1"/>
  <c r="F19" i="21"/>
  <c r="L19" i="21" s="1"/>
  <c r="N18" i="21"/>
  <c r="L18" i="21"/>
  <c r="N17" i="21"/>
  <c r="L17" i="21"/>
  <c r="J16" i="21"/>
  <c r="J15" i="21"/>
  <c r="J14" i="21"/>
  <c r="J13" i="21"/>
  <c r="J12" i="21"/>
  <c r="H11" i="21"/>
  <c r="N11" i="21" s="1"/>
  <c r="F11" i="21"/>
  <c r="L11" i="21" s="1"/>
  <c r="N10" i="21"/>
  <c r="L10" i="21"/>
  <c r="N9" i="21"/>
  <c r="L9" i="21"/>
  <c r="J8" i="21"/>
  <c r="J7" i="21"/>
  <c r="J6" i="21"/>
  <c r="J5" i="21"/>
  <c r="J4" i="21"/>
  <c r="H27" i="20"/>
  <c r="N27" i="20" s="1"/>
  <c r="F27" i="20"/>
  <c r="L27" i="20" s="1"/>
  <c r="N26" i="20"/>
  <c r="L26" i="20"/>
  <c r="N25" i="20"/>
  <c r="L25" i="20"/>
  <c r="J24" i="20"/>
  <c r="J23" i="20"/>
  <c r="J22" i="20"/>
  <c r="J21" i="20"/>
  <c r="J20" i="20"/>
  <c r="H19" i="20"/>
  <c r="N19" i="20" s="1"/>
  <c r="F19" i="20"/>
  <c r="L19" i="20" s="1"/>
  <c r="N18" i="20"/>
  <c r="L18" i="20"/>
  <c r="N17" i="20"/>
  <c r="L17" i="20"/>
  <c r="J16" i="20"/>
  <c r="J15" i="20"/>
  <c r="J14" i="20"/>
  <c r="J13" i="20"/>
  <c r="J12" i="20"/>
  <c r="H11" i="20"/>
  <c r="N11" i="20" s="1"/>
  <c r="F11" i="20"/>
  <c r="L11" i="20" s="1"/>
  <c r="N10" i="20"/>
  <c r="L10" i="20"/>
  <c r="N9" i="20"/>
  <c r="L9" i="20"/>
  <c r="J8" i="20"/>
  <c r="J7" i="20"/>
  <c r="J6" i="20"/>
  <c r="J5" i="20"/>
  <c r="J4" i="20"/>
  <c r="H20" i="19"/>
  <c r="N20" i="19" s="1"/>
  <c r="F20" i="19"/>
  <c r="L20" i="19" s="1"/>
  <c r="N19" i="19"/>
  <c r="L19" i="19"/>
  <c r="N18" i="19"/>
  <c r="L18" i="19"/>
  <c r="D17" i="19"/>
  <c r="J17" i="19" s="1"/>
  <c r="J16" i="19"/>
  <c r="J15" i="19"/>
  <c r="J14" i="19"/>
  <c r="J13" i="19"/>
  <c r="N12" i="19"/>
  <c r="L12" i="19"/>
  <c r="J12" i="19"/>
  <c r="N11" i="19"/>
  <c r="L11" i="19"/>
  <c r="J11" i="19"/>
  <c r="N10" i="19"/>
  <c r="L10" i="19"/>
  <c r="J10" i="19"/>
  <c r="N9" i="19"/>
  <c r="L9" i="19"/>
  <c r="J9" i="19"/>
  <c r="N8" i="19"/>
  <c r="L8" i="19"/>
  <c r="J8" i="19"/>
  <c r="N7" i="19"/>
  <c r="L7" i="19"/>
  <c r="J7" i="19"/>
  <c r="N6" i="19"/>
  <c r="L6" i="19"/>
  <c r="J6" i="19"/>
  <c r="N5" i="19"/>
  <c r="L5" i="19"/>
  <c r="J5" i="19"/>
  <c r="N4" i="19"/>
  <c r="L4" i="19"/>
  <c r="J4" i="19"/>
  <c r="H55" i="13"/>
  <c r="N55" i="13" s="1"/>
  <c r="F55" i="13"/>
  <c r="L55" i="13" s="1"/>
  <c r="N54" i="13"/>
  <c r="L54" i="13"/>
  <c r="N53" i="13"/>
  <c r="L53" i="13"/>
  <c r="J52" i="13"/>
  <c r="J51" i="13"/>
  <c r="J50" i="13"/>
  <c r="J49" i="13"/>
  <c r="J48" i="13"/>
  <c r="H47" i="13"/>
  <c r="N47" i="13" s="1"/>
  <c r="F47" i="13"/>
  <c r="L47" i="13" s="1"/>
  <c r="N46" i="13"/>
  <c r="L46" i="13"/>
  <c r="N45" i="13"/>
  <c r="L45" i="13"/>
  <c r="J44" i="13"/>
  <c r="J43" i="13"/>
  <c r="J42" i="13"/>
  <c r="J41" i="13"/>
  <c r="J40" i="13"/>
  <c r="H39" i="13"/>
  <c r="N39" i="13" s="1"/>
  <c r="F39" i="13"/>
  <c r="L39" i="13" s="1"/>
  <c r="N38" i="13"/>
  <c r="L38" i="13"/>
  <c r="N37" i="13"/>
  <c r="L37" i="13"/>
  <c r="J36" i="13"/>
  <c r="J35" i="13"/>
  <c r="J34" i="13"/>
  <c r="J33" i="13"/>
  <c r="J32" i="13"/>
  <c r="N27" i="13"/>
  <c r="F27" i="13"/>
  <c r="L27" i="13" s="1"/>
  <c r="N26" i="13"/>
  <c r="L26" i="13"/>
  <c r="N25" i="13"/>
  <c r="L25" i="13"/>
  <c r="J24" i="13"/>
  <c r="J23" i="13"/>
  <c r="J22" i="13"/>
  <c r="J21" i="13"/>
  <c r="J20" i="13"/>
  <c r="H19" i="13"/>
  <c r="N19" i="13" s="1"/>
  <c r="F19" i="13"/>
  <c r="L19" i="13" s="1"/>
  <c r="N18" i="13"/>
  <c r="L18" i="13"/>
  <c r="N17" i="13"/>
  <c r="L17" i="13"/>
  <c r="J16" i="13"/>
  <c r="J15" i="13"/>
  <c r="J14" i="13"/>
  <c r="J13" i="13"/>
  <c r="J12" i="13"/>
  <c r="H11" i="13"/>
  <c r="N11" i="13" s="1"/>
  <c r="F11" i="13"/>
  <c r="L11" i="13" s="1"/>
  <c r="N10" i="13"/>
  <c r="L10" i="13"/>
  <c r="N9" i="13"/>
  <c r="L9" i="13"/>
  <c r="J8" i="13"/>
  <c r="J7" i="13"/>
  <c r="J6" i="13"/>
  <c r="J5" i="13"/>
  <c r="J4" i="13"/>
  <c r="H19" i="11"/>
  <c r="N19" i="11" s="1"/>
  <c r="F19" i="11"/>
  <c r="L19" i="11" s="1"/>
  <c r="N18" i="11"/>
  <c r="L18" i="11"/>
  <c r="N17" i="11"/>
  <c r="L17" i="11"/>
  <c r="J16" i="11"/>
  <c r="J15" i="11"/>
  <c r="J14" i="11"/>
  <c r="J13" i="11"/>
  <c r="J12" i="11"/>
  <c r="H11" i="11"/>
  <c r="N11" i="11" s="1"/>
  <c r="F11" i="11"/>
  <c r="L11" i="11" s="1"/>
  <c r="N10" i="11"/>
  <c r="L10" i="11"/>
  <c r="N9" i="11"/>
  <c r="L9" i="11"/>
  <c r="J8" i="11"/>
  <c r="J7" i="11"/>
  <c r="J6" i="11"/>
  <c r="J5" i="11"/>
  <c r="J4" i="11"/>
  <c r="N50" i="10"/>
  <c r="L50" i="10"/>
  <c r="I50" i="10"/>
  <c r="O50" i="10" s="1"/>
  <c r="N49" i="10"/>
  <c r="L49" i="10"/>
  <c r="I49" i="10"/>
  <c r="O49" i="10" s="1"/>
  <c r="J48" i="10"/>
  <c r="J47" i="10"/>
  <c r="J46" i="10"/>
  <c r="J45" i="10"/>
  <c r="N44" i="10"/>
  <c r="L44" i="10"/>
  <c r="I44" i="10"/>
  <c r="O44" i="10" s="1"/>
  <c r="N43" i="10"/>
  <c r="L43" i="10"/>
  <c r="I43" i="10"/>
  <c r="O43" i="10" s="1"/>
  <c r="J42" i="10"/>
  <c r="J41" i="10"/>
  <c r="J40" i="10"/>
  <c r="J39" i="10"/>
  <c r="N38" i="10"/>
  <c r="L38" i="10"/>
  <c r="I38" i="10"/>
  <c r="O38" i="10" s="1"/>
  <c r="N37" i="10"/>
  <c r="L37" i="10"/>
  <c r="I37" i="10"/>
  <c r="O37" i="10" s="1"/>
  <c r="J36" i="10"/>
  <c r="J35" i="10"/>
  <c r="J34" i="10"/>
  <c r="J33" i="10"/>
  <c r="H27" i="10"/>
  <c r="N27" i="10" s="1"/>
  <c r="F27" i="10"/>
  <c r="L27" i="10" s="1"/>
  <c r="N26" i="10"/>
  <c r="L26" i="10"/>
  <c r="N25" i="10"/>
  <c r="L25" i="10"/>
  <c r="J24" i="10"/>
  <c r="J23" i="10"/>
  <c r="J22" i="10"/>
  <c r="J21" i="10"/>
  <c r="J20" i="10"/>
  <c r="H19" i="10"/>
  <c r="N19" i="10" s="1"/>
  <c r="F19" i="10"/>
  <c r="L19" i="10" s="1"/>
  <c r="N18" i="10"/>
  <c r="L18" i="10"/>
  <c r="N17" i="10"/>
  <c r="L17" i="10"/>
  <c r="J16" i="10"/>
  <c r="J15" i="10"/>
  <c r="J14" i="10"/>
  <c r="J13" i="10"/>
  <c r="J12" i="10"/>
  <c r="H11" i="10"/>
  <c r="N11" i="10" s="1"/>
  <c r="F11" i="10"/>
  <c r="L11" i="10" s="1"/>
  <c r="N10" i="10"/>
  <c r="L10" i="10"/>
  <c r="N9" i="10"/>
  <c r="L9" i="10"/>
  <c r="J8" i="10"/>
  <c r="J7" i="10"/>
  <c r="J6" i="10"/>
  <c r="J5" i="10"/>
  <c r="J4" i="10"/>
  <c r="N58" i="18"/>
  <c r="L58" i="18"/>
  <c r="I58" i="18"/>
  <c r="O58" i="18" s="1"/>
  <c r="N57" i="18"/>
  <c r="L57" i="18"/>
  <c r="I57" i="18"/>
  <c r="O57" i="18" s="1"/>
  <c r="J56" i="18"/>
  <c r="J55" i="18"/>
  <c r="J54" i="18"/>
  <c r="J53" i="18"/>
  <c r="N52" i="18"/>
  <c r="L52" i="18"/>
  <c r="I52" i="18"/>
  <c r="O52" i="18" s="1"/>
  <c r="N51" i="18"/>
  <c r="L51" i="18"/>
  <c r="I51" i="18"/>
  <c r="O51" i="18" s="1"/>
  <c r="J50" i="18"/>
  <c r="J49" i="18"/>
  <c r="J48" i="18"/>
  <c r="J47" i="18"/>
  <c r="N46" i="18"/>
  <c r="L46" i="18"/>
  <c r="I46" i="18"/>
  <c r="O46" i="18" s="1"/>
  <c r="N45" i="18"/>
  <c r="L45" i="18"/>
  <c r="I45" i="18"/>
  <c r="O45" i="18" s="1"/>
  <c r="J44" i="18"/>
  <c r="J43" i="18"/>
  <c r="J42" i="18"/>
  <c r="J41" i="18"/>
  <c r="N7" i="15"/>
  <c r="L7" i="15"/>
  <c r="J7" i="15"/>
  <c r="J6" i="15"/>
  <c r="N5" i="15"/>
  <c r="L5" i="15"/>
  <c r="J5" i="15"/>
  <c r="J4" i="15"/>
  <c r="H28" i="18"/>
  <c r="N28" i="18" s="1"/>
  <c r="F28" i="18"/>
  <c r="L28" i="18" s="1"/>
  <c r="N27" i="18"/>
  <c r="L27" i="18"/>
  <c r="N26" i="18"/>
  <c r="L26" i="18"/>
  <c r="J25" i="18"/>
  <c r="J24" i="18"/>
  <c r="J23" i="18"/>
  <c r="J22" i="18"/>
  <c r="J21" i="18"/>
  <c r="H20" i="18"/>
  <c r="N20" i="18" s="1"/>
  <c r="F20" i="18"/>
  <c r="L20" i="18" s="1"/>
  <c r="N19" i="18"/>
  <c r="L19" i="18"/>
  <c r="N18" i="18"/>
  <c r="L18" i="18"/>
  <c r="J17" i="18"/>
  <c r="J16" i="18"/>
  <c r="J15" i="18"/>
  <c r="J14" i="18"/>
  <c r="J13" i="18"/>
  <c r="H12" i="18"/>
  <c r="N12" i="18" s="1"/>
  <c r="F12" i="18"/>
  <c r="L12" i="18" s="1"/>
  <c r="N11" i="18"/>
  <c r="L11" i="18"/>
  <c r="N10" i="18"/>
  <c r="L10" i="18"/>
  <c r="J9" i="18"/>
  <c r="J8" i="18"/>
  <c r="J7" i="18"/>
  <c r="J6" i="18"/>
  <c r="J5" i="18"/>
  <c r="H11" i="17"/>
  <c r="N11" i="17" s="1"/>
  <c r="F11" i="17"/>
  <c r="L11" i="17" s="1"/>
  <c r="N10" i="17"/>
  <c r="L10" i="17"/>
  <c r="N9" i="17"/>
  <c r="L9" i="17"/>
  <c r="D8" i="17"/>
  <c r="J8" i="17" s="1"/>
  <c r="J7" i="17"/>
  <c r="J6" i="17"/>
  <c r="J5" i="17"/>
  <c r="J4" i="17"/>
  <c r="H23" i="16"/>
  <c r="N23" i="16" s="1"/>
  <c r="F23" i="16"/>
  <c r="L23" i="16" s="1"/>
  <c r="N22" i="16"/>
  <c r="L22" i="16"/>
  <c r="N21" i="16"/>
  <c r="L21" i="16"/>
  <c r="J19" i="16"/>
  <c r="J18" i="16"/>
  <c r="J17" i="16"/>
  <c r="J16" i="16"/>
  <c r="H11" i="16"/>
  <c r="N11" i="16" s="1"/>
  <c r="F11" i="16"/>
  <c r="L11" i="16" s="1"/>
  <c r="N10" i="16"/>
  <c r="L10" i="16"/>
  <c r="N9" i="16"/>
  <c r="L9" i="16"/>
  <c r="J7" i="16"/>
  <c r="J6" i="16"/>
  <c r="J5" i="16"/>
  <c r="J4" i="16"/>
  <c r="H19" i="9"/>
  <c r="N19" i="9" s="1"/>
  <c r="F19" i="9"/>
  <c r="L19" i="9" s="1"/>
  <c r="N18" i="9"/>
  <c r="L18" i="9"/>
  <c r="N17" i="9"/>
  <c r="L17" i="9"/>
  <c r="D16" i="9"/>
  <c r="J16" i="9" s="1"/>
  <c r="J15" i="9"/>
  <c r="J14" i="9"/>
  <c r="J13" i="9"/>
  <c r="J12" i="9"/>
  <c r="H11" i="9"/>
  <c r="N11" i="9" s="1"/>
  <c r="F11" i="9"/>
  <c r="L11" i="9" s="1"/>
  <c r="N10" i="9"/>
  <c r="L10" i="9"/>
  <c r="N9" i="9"/>
  <c r="L9" i="9"/>
  <c r="J8" i="9"/>
  <c r="J7" i="9"/>
  <c r="J6" i="9"/>
  <c r="J5" i="9"/>
  <c r="J4" i="9"/>
  <c r="N20" i="8"/>
  <c r="N19" i="8"/>
  <c r="N18" i="8"/>
  <c r="N17" i="8"/>
  <c r="L16" i="8"/>
  <c r="L15" i="8"/>
  <c r="L14" i="8"/>
  <c r="L13" i="8"/>
  <c r="J12" i="8"/>
  <c r="J11" i="8"/>
  <c r="J10" i="8"/>
  <c r="J9" i="8"/>
  <c r="L8" i="8"/>
  <c r="J8" i="8"/>
  <c r="H8" i="8"/>
  <c r="N8" i="8" s="1"/>
  <c r="L7" i="8"/>
  <c r="J7" i="8"/>
  <c r="H7" i="8"/>
  <c r="N7" i="8" s="1"/>
  <c r="L6" i="8"/>
  <c r="J6" i="8"/>
  <c r="H6" i="8"/>
  <c r="N6" i="8" s="1"/>
  <c r="L5" i="8"/>
  <c r="J5" i="8"/>
  <c r="H5" i="8"/>
  <c r="N5" i="8" s="1"/>
  <c r="N4" i="8"/>
  <c r="L4" i="8"/>
  <c r="J4" i="8"/>
  <c r="H11" i="7"/>
  <c r="N11" i="7" s="1"/>
  <c r="F11" i="7"/>
  <c r="L11" i="7" s="1"/>
  <c r="N10" i="7"/>
  <c r="L10" i="7"/>
  <c r="N9" i="7"/>
  <c r="L9" i="7"/>
  <c r="D8" i="7"/>
  <c r="J8" i="7" s="1"/>
  <c r="J7" i="7"/>
  <c r="J6" i="7"/>
  <c r="J5" i="7"/>
  <c r="J4" i="7"/>
  <c r="H27" i="2"/>
  <c r="O27" i="2" s="1"/>
  <c r="F27" i="2"/>
  <c r="M27" i="2" s="1"/>
  <c r="O26" i="2"/>
  <c r="M26" i="2"/>
  <c r="O25" i="2"/>
  <c r="M25" i="2"/>
  <c r="D24" i="2"/>
  <c r="K24" i="2" s="1"/>
  <c r="K23" i="2"/>
  <c r="K22" i="2"/>
  <c r="K21" i="2"/>
  <c r="M20" i="2"/>
  <c r="K20" i="2"/>
  <c r="H19" i="2"/>
  <c r="O19" i="2" s="1"/>
  <c r="F19" i="2"/>
  <c r="M19" i="2" s="1"/>
  <c r="O18" i="2"/>
  <c r="M18" i="2"/>
  <c r="O17" i="2"/>
  <c r="M17" i="2"/>
  <c r="D16" i="2"/>
  <c r="K16" i="2" s="1"/>
  <c r="K15" i="2"/>
  <c r="K14" i="2"/>
  <c r="K13" i="2"/>
  <c r="K12" i="2"/>
  <c r="H11" i="2"/>
  <c r="O11" i="2" s="1"/>
  <c r="F11" i="2"/>
  <c r="M11" i="2" s="1"/>
  <c r="O10" i="2"/>
  <c r="M10" i="2"/>
  <c r="O9" i="2"/>
  <c r="M9" i="2"/>
  <c r="D8" i="2"/>
  <c r="K8" i="2" s="1"/>
  <c r="K7" i="2"/>
  <c r="K6" i="2"/>
  <c r="K5" i="2"/>
  <c r="K4" i="2"/>
</calcChain>
</file>

<file path=xl/sharedStrings.xml><?xml version="1.0" encoding="utf-8"?>
<sst xmlns="http://schemas.openxmlformats.org/spreadsheetml/2006/main" count="1625" uniqueCount="203">
  <si>
    <t>City Name</t>
  </si>
  <si>
    <t>ICD Name</t>
  </si>
  <si>
    <t>Ahmedabad</t>
  </si>
  <si>
    <t>ICD Maliwada</t>
  </si>
  <si>
    <t>Bangalore</t>
  </si>
  <si>
    <t>ICD Dashrath</t>
  </si>
  <si>
    <t>Bhusawal</t>
  </si>
  <si>
    <t>ICD Bhusawal</t>
  </si>
  <si>
    <t>ICD Dadri</t>
  </si>
  <si>
    <t>Faridabad</t>
  </si>
  <si>
    <t>ICD Faridabad</t>
  </si>
  <si>
    <t>Ghaziabad</t>
  </si>
  <si>
    <t>ICD Loni</t>
  </si>
  <si>
    <t>ICD Sanathnagar</t>
  </si>
  <si>
    <t>Jaipur</t>
  </si>
  <si>
    <t>Kanpur</t>
  </si>
  <si>
    <t>ICD Kanpur</t>
  </si>
  <si>
    <t>Ludhiana</t>
  </si>
  <si>
    <t>Moradabad</t>
  </si>
  <si>
    <t>ICD Moradabad</t>
  </si>
  <si>
    <t>ICD Mulund</t>
  </si>
  <si>
    <t>ICD Nagpur</t>
  </si>
  <si>
    <t>New Delhi</t>
  </si>
  <si>
    <t>Patparganj</t>
  </si>
  <si>
    <t>ICD Patparganj</t>
  </si>
  <si>
    <t>Pithampur</t>
  </si>
  <si>
    <t>ICD Pithampur</t>
  </si>
  <si>
    <t>ICD Chinchwad</t>
  </si>
  <si>
    <t>ICD Rewari</t>
  </si>
  <si>
    <t>ICD Sachin</t>
  </si>
  <si>
    <t>Gateway Port</t>
  </si>
  <si>
    <t>Mode</t>
  </si>
  <si>
    <t>Weight Slabs</t>
  </si>
  <si>
    <t>20 (INR)</t>
  </si>
  <si>
    <t>40GP (INR)</t>
  </si>
  <si>
    <t>40HQ (INR)</t>
  </si>
  <si>
    <t>Nhava Sheva</t>
  </si>
  <si>
    <t>Rail</t>
  </si>
  <si>
    <t>0 to 19.900MT</t>
  </si>
  <si>
    <t>19.901 to 29.900MT</t>
  </si>
  <si>
    <t>0 to 23.100MT</t>
  </si>
  <si>
    <t>23.101 to 29.100MT</t>
  </si>
  <si>
    <t>0 to 23.300MT</t>
  </si>
  <si>
    <t xml:space="preserve"> </t>
  </si>
  <si>
    <t xml:space="preserve">23.301 to 29.300MT   </t>
  </si>
  <si>
    <t>Mundra</t>
  </si>
  <si>
    <t>40HQ(INR)</t>
  </si>
  <si>
    <t xml:space="preserve">Factory </t>
  </si>
  <si>
    <t xml:space="preserve">ICD </t>
  </si>
  <si>
    <t xml:space="preserve"> Factory</t>
  </si>
  <si>
    <t>ICD</t>
  </si>
  <si>
    <t>Factory</t>
  </si>
  <si>
    <t xml:space="preserve"> Rail</t>
  </si>
  <si>
    <t>Road</t>
  </si>
  <si>
    <t>All Slabs</t>
  </si>
  <si>
    <t>Chennai</t>
  </si>
  <si>
    <t>Haz Cargo</t>
  </si>
  <si>
    <t>Moradabad - INBOUND</t>
  </si>
  <si>
    <t>SURAT/Sachin - INBOUND</t>
  </si>
  <si>
    <t>FARIDABAD - OUTBOUND</t>
  </si>
  <si>
    <t>General Cargo</t>
  </si>
  <si>
    <t>ICD Mandideep</t>
  </si>
  <si>
    <t>ICD Patli</t>
  </si>
  <si>
    <t>ICD Garhi Hasru</t>
  </si>
  <si>
    <t>Rajula/ Pipava</t>
  </si>
  <si>
    <t>Rajula / Pipava</t>
  </si>
  <si>
    <t>Ratlam</t>
  </si>
  <si>
    <t>ICD Ratlam</t>
  </si>
  <si>
    <t>Reefer Cargo</t>
  </si>
  <si>
    <t>Gurgaon</t>
  </si>
  <si>
    <t>0 to 10.100MT</t>
  </si>
  <si>
    <t>10.101 to 20.100MT</t>
  </si>
  <si>
    <t>20.101 to 26.100 MT</t>
  </si>
  <si>
    <t>0 to 20.700MT</t>
  </si>
  <si>
    <t xml:space="preserve">5. Below weight slabs are valid for Gross Wt. (Cargo wt. + Container Tare Wt.) till 30 M.t/20'/40' </t>
  </si>
  <si>
    <t xml:space="preserve">6. For Gross Wt. (Cargo wt. + Container Tare Wt.) more than 30 M.t but till payload,Additional INR 1000/Teu will apply  </t>
  </si>
  <si>
    <t>0 to 10.100 MT</t>
  </si>
  <si>
    <t>0 to 19.100 MT</t>
  </si>
  <si>
    <t>10.101 to 20.100 MT</t>
  </si>
  <si>
    <t xml:space="preserve"> 20.101 to 26.100 MT</t>
  </si>
  <si>
    <t xml:space="preserve"> 19.101 to 23.100 MT</t>
  </si>
  <si>
    <t xml:space="preserve"> 23.101 MT to 28.100 MT</t>
  </si>
  <si>
    <t xml:space="preserve"> 28.101 to 31.100 MT</t>
  </si>
  <si>
    <t xml:space="preserve"> 19.101 to23.100 MT</t>
  </si>
  <si>
    <t xml:space="preserve"> 23.101 to 28.100 MT</t>
  </si>
  <si>
    <t>26.101 to 30.0 MT</t>
  </si>
  <si>
    <t>&gt; 30.0 MT</t>
  </si>
  <si>
    <t>20.701 to 30.00 MT</t>
  </si>
  <si>
    <t>26.101 to 30.00 MT</t>
  </si>
  <si>
    <t>&gt; 30.00 MT</t>
  </si>
  <si>
    <t>&gt;30.00MT</t>
  </si>
  <si>
    <t>20.701 to 30.00MT</t>
  </si>
  <si>
    <t>26.101 to 30.00MT</t>
  </si>
  <si>
    <t>&gt;30 MT</t>
  </si>
  <si>
    <t>&gt;30.00 MT</t>
  </si>
  <si>
    <t>26.101 MT to 30.00 MT</t>
  </si>
  <si>
    <t>&gt;30MT</t>
  </si>
  <si>
    <t>Kolkata</t>
  </si>
  <si>
    <t>0 to 26 MT</t>
  </si>
  <si>
    <t>26.001 to 27 MT</t>
  </si>
  <si>
    <t>Haldia</t>
  </si>
  <si>
    <t>Durgapur</t>
  </si>
  <si>
    <t>ICD Durgapur</t>
  </si>
  <si>
    <t>ICD Kheda</t>
  </si>
  <si>
    <t>Ankleshwar</t>
  </si>
  <si>
    <t>ICD Ankleshwar</t>
  </si>
  <si>
    <t>Sanand</t>
  </si>
  <si>
    <t>ICD Sanand</t>
  </si>
  <si>
    <t>Kheda</t>
  </si>
  <si>
    <t xml:space="preserve"> 0 to 10100MT</t>
  </si>
  <si>
    <t xml:space="preserve">10101-20100   </t>
  </si>
  <si>
    <t>20101-26100</t>
  </si>
  <si>
    <t>26101&gt;</t>
  </si>
  <si>
    <t xml:space="preserve">0-20700MT  </t>
  </si>
  <si>
    <t xml:space="preserve">20701&gt;  </t>
  </si>
  <si>
    <t>ICD Talegaon</t>
  </si>
  <si>
    <t>ICD Ludhiana</t>
  </si>
  <si>
    <t>ICD Tughlakhabad</t>
  </si>
  <si>
    <t>1. IHL/IHC are subject to the  Load/ Discharge port THC/THD.</t>
  </si>
  <si>
    <t>2. IHL/IHC are subject to Service Tax applicable.</t>
  </si>
  <si>
    <t>3. For Gateway port surcharges, Click on Gateway Port</t>
  </si>
  <si>
    <t>Aurangabad</t>
  </si>
  <si>
    <t>Hyderabad</t>
  </si>
  <si>
    <t>ICD Khodiyar</t>
  </si>
  <si>
    <t>ICD Bangalore</t>
  </si>
  <si>
    <t>Mulund</t>
  </si>
  <si>
    <t>Dadri</t>
  </si>
  <si>
    <t>ICD Kanakpura</t>
  </si>
  <si>
    <t>ICD Bhagat Ki Kothi</t>
  </si>
  <si>
    <t>Jodhpur</t>
  </si>
  <si>
    <t>Mandideep</t>
  </si>
  <si>
    <t>Nagpur</t>
  </si>
  <si>
    <t>Rewari</t>
  </si>
  <si>
    <t>Pune</t>
  </si>
  <si>
    <t>Surat</t>
  </si>
  <si>
    <t>Baroda / Vadodara</t>
  </si>
  <si>
    <t>Ahmedabad / Khodiyar - INBOUND</t>
  </si>
  <si>
    <r>
      <t xml:space="preserve">Ankleshwar - Inbound - </t>
    </r>
    <r>
      <rPr>
        <b/>
        <sz val="16"/>
        <color rgb="FFFF0000"/>
        <rFont val="Calibri"/>
        <family val="2"/>
        <scheme val="minor"/>
      </rPr>
      <t>TPT</t>
    </r>
  </si>
  <si>
    <r>
      <t xml:space="preserve">Ankleshwar - Inbound - </t>
    </r>
    <r>
      <rPr>
        <b/>
        <sz val="16"/>
        <color rgb="FFFF0000"/>
        <rFont val="Calibri"/>
        <family val="2"/>
        <scheme val="minor"/>
      </rPr>
      <t>Non TPT</t>
    </r>
  </si>
  <si>
    <t>Aurangabad / Maliwada - INBOUND</t>
  </si>
  <si>
    <t>Bangalore - Inbound</t>
  </si>
  <si>
    <r>
      <rPr>
        <b/>
        <sz val="14"/>
        <color rgb="FFFF0000"/>
        <rFont val="Calibri"/>
        <family val="2"/>
        <scheme val="minor"/>
      </rPr>
      <t>OOCL</t>
    </r>
    <r>
      <rPr>
        <b/>
        <sz val="14"/>
        <color theme="1"/>
        <rFont val="Calibri"/>
        <family val="2"/>
        <scheme val="minor"/>
      </rPr>
      <t xml:space="preserve"> - Inland Haulage Charges</t>
    </r>
  </si>
  <si>
    <t>Baroda / Vadodara / Dashrath - Inbound</t>
  </si>
  <si>
    <t>Bhusawal - Inbound</t>
  </si>
  <si>
    <t>Dadri - Inbound</t>
  </si>
  <si>
    <t>Dadri - Outbound</t>
  </si>
  <si>
    <t>Sanand - Inbound</t>
  </si>
  <si>
    <t>Rewari - Inbound</t>
  </si>
  <si>
    <t>Ratlam- Inbound</t>
  </si>
  <si>
    <t>Pune / Talegaon - Inbound</t>
  </si>
  <si>
    <t>Pune/ Chinchwad - Inbound</t>
  </si>
  <si>
    <t>Pithampur - Inbound</t>
  </si>
  <si>
    <t>Patparganj  - Inbound</t>
  </si>
  <si>
    <t>New Delhi / Tughlakabad - Inbound</t>
  </si>
  <si>
    <t>New Delhi / Tughlakabad - Outbound</t>
  </si>
  <si>
    <t>Nagpur - Inbound</t>
  </si>
  <si>
    <t>Mulund - Inbound</t>
  </si>
  <si>
    <t>Mandideep - Inbound</t>
  </si>
  <si>
    <t>Ludhiana - Inbound</t>
  </si>
  <si>
    <r>
      <t xml:space="preserve">Kheda - Inbound - </t>
    </r>
    <r>
      <rPr>
        <b/>
        <sz val="16"/>
        <color rgb="FFFF0000"/>
        <rFont val="Calibri"/>
        <family val="2"/>
        <scheme val="minor"/>
      </rPr>
      <t xml:space="preserve"> TPT</t>
    </r>
  </si>
  <si>
    <r>
      <t xml:space="preserve">Kheda - Inbound - </t>
    </r>
    <r>
      <rPr>
        <b/>
        <sz val="16"/>
        <color rgb="FFFF0000"/>
        <rFont val="Calibri"/>
        <family val="2"/>
        <scheme val="minor"/>
      </rPr>
      <t>Non TPT</t>
    </r>
  </si>
  <si>
    <t>Kanpur - Inbound</t>
  </si>
  <si>
    <t>Jodhpur - Inbound</t>
  </si>
  <si>
    <t>Jaipur - Inbound</t>
  </si>
  <si>
    <t>Hyderabad / ICD Sanathnagar - Inbound</t>
  </si>
  <si>
    <t>Gurgaon / ICD Garhi Hasru - Inbound</t>
  </si>
  <si>
    <t>Patli - Inbound</t>
  </si>
  <si>
    <t>Ghaziabad / Loni - Inbound</t>
  </si>
  <si>
    <t>Faridabad - Inbound</t>
  </si>
  <si>
    <t>Durgapur - Inbound</t>
  </si>
  <si>
    <t>Pal (Thar) Jodhpur - Inbound</t>
  </si>
  <si>
    <r>
      <t>Note</t>
    </r>
    <r>
      <rPr>
        <sz val="12"/>
        <rFont val="Calibri"/>
        <family val="2"/>
        <scheme val="minor"/>
      </rPr>
      <t xml:space="preserve"> : </t>
    </r>
  </si>
  <si>
    <t xml:space="preserve">4. Weight Slabs based on Gross Wt. (Cargo wt. + Container Tare Wt.) </t>
  </si>
  <si>
    <t>HOME</t>
  </si>
  <si>
    <t>ICD Pal (Thar)</t>
  </si>
  <si>
    <t>ICD Borkhedi</t>
  </si>
  <si>
    <t>Borkhedi - Inbound</t>
  </si>
  <si>
    <t>Tarapur</t>
  </si>
  <si>
    <t>ICD Tarapur</t>
  </si>
  <si>
    <t>Tarapur - Inbound</t>
  </si>
  <si>
    <t>Panki - Inbound</t>
  </si>
  <si>
    <t>ICD Panki</t>
  </si>
  <si>
    <t>Sonipat</t>
  </si>
  <si>
    <t>ICD Sonipat</t>
  </si>
  <si>
    <t>Sonipat - Inbound</t>
  </si>
  <si>
    <t>Pipavav</t>
  </si>
  <si>
    <t>Bawal</t>
  </si>
  <si>
    <t>ICD Bawal</t>
  </si>
  <si>
    <t>Bawal - Inbound</t>
  </si>
  <si>
    <t>ICD Piyala</t>
  </si>
  <si>
    <t>Piyala - Inbound</t>
  </si>
  <si>
    <t>Sahnewal</t>
  </si>
  <si>
    <t>ICD Sahnewal</t>
  </si>
  <si>
    <t>Sahnewal - Inbound</t>
  </si>
  <si>
    <t>Control Office</t>
  </si>
  <si>
    <t xml:space="preserve">Mumbai </t>
  </si>
  <si>
    <t>Tumb - Inbound</t>
  </si>
  <si>
    <t>0 to 24.00MT</t>
  </si>
  <si>
    <t>24.01 to 30.00MT</t>
  </si>
  <si>
    <t>30.01 to 40.00 MT</t>
  </si>
  <si>
    <t>Hazira</t>
  </si>
  <si>
    <t>Tumb</t>
  </si>
  <si>
    <t>ICD Tumb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</si>
</sst>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name val="Calibri"/>
      <family val="2"/>
      <scheme val="minor"/>
    </font>
    <font>
      <u/>
      <sz val="9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9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1" fillId="0" borderId="16" xfId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8" fillId="2" borderId="26" xfId="1" applyFont="1" applyFill="1" applyBorder="1" applyAlignment="1" applyProtection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1" xfId="0" applyFont="1" applyBorder="1"/>
    <xf numFmtId="0" fontId="1" fillId="0" borderId="1" xfId="1" applyBorder="1" applyAlignment="1" applyProtection="1"/>
    <xf numFmtId="0" fontId="13" fillId="0" borderId="1" xfId="0" applyFont="1" applyBorder="1"/>
    <xf numFmtId="0" fontId="14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" fontId="9" fillId="4" borderId="34" xfId="0" applyNumberFormat="1" applyFont="1" applyFill="1" applyBorder="1" applyAlignment="1">
      <alignment horizontal="center" vertical="center"/>
    </xf>
    <xf numFmtId="1" fontId="9" fillId="4" borderId="44" xfId="0" applyNumberFormat="1" applyFont="1" applyFill="1" applyBorder="1" applyAlignment="1">
      <alignment horizontal="center" vertical="center"/>
    </xf>
    <xf numFmtId="1" fontId="9" fillId="4" borderId="51" xfId="0" applyNumberFormat="1" applyFont="1" applyFill="1" applyBorder="1" applyAlignment="1">
      <alignment horizontal="center" vertical="center"/>
    </xf>
    <xf numFmtId="1" fontId="9" fillId="4" borderId="52" xfId="0" applyNumberFormat="1" applyFont="1" applyFill="1" applyBorder="1" applyAlignment="1">
      <alignment horizontal="center" vertical="center"/>
    </xf>
    <xf numFmtId="1" fontId="9" fillId="4" borderId="54" xfId="0" applyNumberFormat="1" applyFont="1" applyFill="1" applyBorder="1" applyAlignment="1">
      <alignment horizontal="center" vertical="center"/>
    </xf>
    <xf numFmtId="1" fontId="9" fillId="4" borderId="5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22" xfId="1" applyFont="1" applyFill="1" applyBorder="1" applyAlignment="1" applyProtection="1">
      <alignment horizontal="center" vertical="center"/>
    </xf>
    <xf numFmtId="0" fontId="11" fillId="2" borderId="22" xfId="1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1" fontId="9" fillId="4" borderId="50" xfId="0" applyNumberFormat="1" applyFont="1" applyFill="1" applyBorder="1" applyAlignment="1">
      <alignment horizontal="center" vertical="center"/>
    </xf>
    <xf numFmtId="1" fontId="9" fillId="4" borderId="45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47" xfId="0" applyNumberFormat="1" applyFont="1" applyFill="1" applyBorder="1" applyAlignment="1">
      <alignment horizontal="center" vertical="center"/>
    </xf>
    <xf numFmtId="1" fontId="9" fillId="4" borderId="53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4" borderId="27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1" fillId="0" borderId="13" xfId="1" applyFont="1" applyFill="1" applyBorder="1" applyAlignment="1" applyProtection="1">
      <alignment horizontal="center" vertical="center"/>
    </xf>
    <xf numFmtId="0" fontId="11" fillId="0" borderId="14" xfId="1" applyFont="1" applyFill="1" applyBorder="1" applyAlignment="1" applyProtection="1">
      <alignment horizontal="center" vertical="center"/>
    </xf>
    <xf numFmtId="0" fontId="11" fillId="0" borderId="19" xfId="1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9" fillId="0" borderId="24" xfId="0" applyNumberFormat="1" applyFont="1" applyFill="1" applyBorder="1" applyAlignment="1">
      <alignment horizontal="center" vertical="center"/>
    </xf>
    <xf numFmtId="1" fontId="9" fillId="0" borderId="26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1" fontId="9" fillId="0" borderId="34" xfId="0" applyNumberFormat="1" applyFont="1" applyFill="1" applyBorder="1" applyAlignment="1">
      <alignment horizontal="center" vertical="center"/>
    </xf>
    <xf numFmtId="1" fontId="9" fillId="0" borderId="50" xfId="0" applyNumberFormat="1" applyFont="1" applyFill="1" applyBorder="1" applyAlignment="1">
      <alignment horizontal="center" vertical="center"/>
    </xf>
    <xf numFmtId="1" fontId="9" fillId="0" borderId="44" xfId="0" applyNumberFormat="1" applyFont="1" applyFill="1" applyBorder="1" applyAlignment="1">
      <alignment horizontal="center" vertical="center"/>
    </xf>
    <xf numFmtId="1" fontId="9" fillId="0" borderId="5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52" xfId="0" applyNumberFormat="1" applyFont="1" applyFill="1" applyBorder="1" applyAlignment="1">
      <alignment horizontal="center" vertical="center"/>
    </xf>
    <xf numFmtId="1" fontId="9" fillId="0" borderId="47" xfId="0" applyNumberFormat="1" applyFont="1" applyFill="1" applyBorder="1" applyAlignment="1">
      <alignment horizontal="center" vertical="center"/>
    </xf>
    <xf numFmtId="1" fontId="9" fillId="0" borderId="53" xfId="0" applyNumberFormat="1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1" fontId="9" fillId="0" borderId="54" xfId="0" applyNumberFormat="1" applyFont="1" applyFill="1" applyBorder="1" applyAlignment="1">
      <alignment horizontal="center" vertical="center"/>
    </xf>
    <xf numFmtId="1" fontId="9" fillId="0" borderId="55" xfId="0" applyNumberFormat="1" applyFont="1" applyFill="1" applyBorder="1" applyAlignment="1">
      <alignment horizontal="center" vertical="center"/>
    </xf>
    <xf numFmtId="1" fontId="9" fillId="0" borderId="45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48" xfId="0" applyNumberFormat="1" applyFont="1" applyFill="1" applyBorder="1" applyAlignment="1">
      <alignment horizontal="center" vertical="center"/>
    </xf>
    <xf numFmtId="1" fontId="9" fillId="0" borderId="31" xfId="0" applyNumberFormat="1" applyFont="1" applyFill="1" applyBorder="1" applyAlignment="1">
      <alignment horizontal="center" vertical="center"/>
    </xf>
    <xf numFmtId="1" fontId="9" fillId="0" borderId="25" xfId="0" applyNumberFormat="1" applyFont="1" applyFill="1" applyBorder="1" applyAlignment="1">
      <alignment horizontal="center" vertical="center"/>
    </xf>
    <xf numFmtId="1" fontId="9" fillId="0" borderId="3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16" xfId="1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1" fontId="9" fillId="0" borderId="15" xfId="0" applyNumberFormat="1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50" xfId="0" applyNumberFormat="1" applyFont="1" applyFill="1" applyBorder="1" applyAlignment="1">
      <alignment horizontal="center" vertical="center"/>
    </xf>
    <xf numFmtId="1" fontId="10" fillId="0" borderId="45" xfId="0" applyNumberFormat="1" applyFont="1" applyFill="1" applyBorder="1" applyAlignment="1">
      <alignment horizontal="center" vertical="center"/>
    </xf>
    <xf numFmtId="1" fontId="10" fillId="0" borderId="51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10" fillId="0" borderId="54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10" fillId="0" borderId="56" xfId="0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1" fontId="9" fillId="0" borderId="49" xfId="0" applyNumberFormat="1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1" fontId="9" fillId="0" borderId="26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1" fontId="9" fillId="0" borderId="31" xfId="0" applyNumberFormat="1" applyFont="1" applyFill="1" applyBorder="1" applyAlignment="1">
      <alignment horizontal="center" vertical="center" wrapText="1"/>
    </xf>
    <xf numFmtId="1" fontId="9" fillId="0" borderId="25" xfId="0" applyNumberFormat="1" applyFont="1" applyFill="1" applyBorder="1" applyAlignment="1">
      <alignment horizontal="center" vertical="center" wrapText="1"/>
    </xf>
    <xf numFmtId="1" fontId="9" fillId="0" borderId="32" xfId="0" applyNumberFormat="1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44" xfId="0" applyNumberFormat="1" applyFont="1" applyFill="1" applyBorder="1" applyAlignment="1">
      <alignment horizontal="center" vertical="center" wrapText="1"/>
    </xf>
    <xf numFmtId="1" fontId="9" fillId="0" borderId="51" xfId="0" applyNumberFormat="1" applyFont="1" applyFill="1" applyBorder="1" applyAlignment="1">
      <alignment horizontal="center" vertical="center" wrapText="1"/>
    </xf>
    <xf numFmtId="1" fontId="9" fillId="0" borderId="52" xfId="0" applyNumberFormat="1" applyFont="1" applyFill="1" applyBorder="1" applyAlignment="1">
      <alignment horizontal="center" vertical="center" wrapText="1"/>
    </xf>
    <xf numFmtId="1" fontId="9" fillId="0" borderId="54" xfId="0" applyNumberFormat="1" applyFont="1" applyFill="1" applyBorder="1" applyAlignment="1">
      <alignment horizontal="center" vertical="center" wrapText="1"/>
    </xf>
    <xf numFmtId="1" fontId="9" fillId="0" borderId="55" xfId="0" applyNumberFormat="1" applyFont="1" applyFill="1" applyBorder="1" applyAlignment="1">
      <alignment horizontal="center" vertical="center" wrapText="1"/>
    </xf>
    <xf numFmtId="0" fontId="11" fillId="0" borderId="39" xfId="1" applyFont="1" applyFill="1" applyBorder="1" applyAlignment="1" applyProtection="1">
      <alignment horizontal="center" vertical="center"/>
    </xf>
    <xf numFmtId="0" fontId="11" fillId="0" borderId="40" xfId="1" applyFont="1" applyFill="1" applyBorder="1" applyAlignment="1" applyProtection="1">
      <alignment horizontal="center" vertical="center"/>
    </xf>
    <xf numFmtId="0" fontId="11" fillId="0" borderId="41" xfId="1" applyFont="1" applyFill="1" applyBorder="1" applyAlignment="1" applyProtection="1">
      <alignment horizontal="center" vertical="center"/>
    </xf>
    <xf numFmtId="1" fontId="9" fillId="0" borderId="47" xfId="0" applyNumberFormat="1" applyFont="1" applyFill="1" applyBorder="1" applyAlignment="1">
      <alignment horizontal="center" vertical="center" wrapText="1"/>
    </xf>
    <xf numFmtId="1" fontId="9" fillId="0" borderId="27" xfId="0" applyNumberFormat="1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/>
    </xf>
    <xf numFmtId="1" fontId="9" fillId="3" borderId="24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6" xfId="0" applyBorder="1" applyAlignment="1">
      <alignment horizontal="center"/>
    </xf>
    <xf numFmtId="0" fontId="10" fillId="0" borderId="45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/>
    </xf>
    <xf numFmtId="1" fontId="9" fillId="2" borderId="24" xfId="0" applyNumberFormat="1" applyFont="1" applyFill="1" applyBorder="1" applyAlignment="1">
      <alignment horizontal="center" vertical="center"/>
    </xf>
    <xf numFmtId="0" fontId="11" fillId="2" borderId="16" xfId="1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50" xfId="0" applyNumberFormat="1" applyFont="1" applyFill="1" applyBorder="1" applyAlignment="1">
      <alignment horizontal="center" vertical="center"/>
    </xf>
    <xf numFmtId="1" fontId="9" fillId="2" borderId="45" xfId="0" applyNumberFormat="1" applyFont="1" applyFill="1" applyBorder="1" applyAlignment="1">
      <alignment horizontal="center" vertical="center"/>
    </xf>
    <xf numFmtId="1" fontId="9" fillId="2" borderId="51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1" fontId="9" fillId="2" borderId="47" xfId="0" applyNumberFormat="1" applyFont="1" applyFill="1" applyBorder="1" applyAlignment="1">
      <alignment horizontal="center" vertical="center"/>
    </xf>
    <xf numFmtId="1" fontId="9" fillId="2" borderId="53" xfId="0" applyNumberFormat="1" applyFont="1" applyFill="1" applyBorder="1" applyAlignment="1">
      <alignment horizontal="center" vertical="center"/>
    </xf>
    <xf numFmtId="1" fontId="9" fillId="2" borderId="48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44" xfId="0" applyNumberFormat="1" applyFont="1" applyFill="1" applyBorder="1" applyAlignment="1">
      <alignment horizontal="center" vertical="center"/>
    </xf>
    <xf numFmtId="1" fontId="9" fillId="2" borderId="52" xfId="0" applyNumberFormat="1" applyFont="1" applyFill="1" applyBorder="1" applyAlignment="1">
      <alignment horizontal="center" vertical="center"/>
    </xf>
    <xf numFmtId="1" fontId="9" fillId="2" borderId="54" xfId="0" applyNumberFormat="1" applyFont="1" applyFill="1" applyBorder="1" applyAlignment="1">
      <alignment horizontal="center" vertical="center"/>
    </xf>
    <xf numFmtId="1" fontId="9" fillId="2" borderId="55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0" borderId="2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1" fontId="9" fillId="0" borderId="50" xfId="0" applyNumberFormat="1" applyFont="1" applyFill="1" applyBorder="1" applyAlignment="1">
      <alignment horizontal="center" vertical="center" wrapText="1"/>
    </xf>
    <xf numFmtId="1" fontId="9" fillId="0" borderId="45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1" fontId="9" fillId="0" borderId="53" xfId="0" applyNumberFormat="1" applyFont="1" applyFill="1" applyBorder="1" applyAlignment="1">
      <alignment horizontal="center" vertical="center" wrapText="1"/>
    </xf>
    <xf numFmtId="1" fontId="9" fillId="0" borderId="48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www.oocl.com/india/eng/localinformation/localsurcharges/Local+Surcharge+for+Mundra.ht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Local+Surcharge+for+Mundra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oocl.com/india/eng/localinformation/localsurcharges/default.ht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Local+Surcharge+for+Mundra.htm" TargetMode="External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Local+Surcharge+for+Mundra.htm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www.oocl.com/india/eng/localinformation/localsurcharges/default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oocl.com/india/eng/localinformation/localsurcharges/Local+Surcharge+for+Mundra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Pages/NHAVASHEVA.aspx" TargetMode="External"/><Relationship Id="rId1" Type="http://schemas.openxmlformats.org/officeDocument/2006/relationships/hyperlink" Target="http://www.oocl.com/india/eng/localinformation/localsurcharges/default.htm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://www.oocl.com/india/eng/localinformation/localsurcharges/Pages/NHAVASHEVA.aspx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http://www.oocl.com/india/eng/localinformation/localsurcharges/default.htm" TargetMode="External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ocl.com/india/eng/localinformation/localsurcharges/default.ht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cl.com/india/eng/localinformation/localsurcharges/default.htm" TargetMode="External"/><Relationship Id="rId2" Type="http://schemas.openxmlformats.org/officeDocument/2006/relationships/hyperlink" Target="http://www.oocl.com/india/eng/localinformation/localsurcharges/Local+Surcharge+for+Mundra.htm" TargetMode="External"/><Relationship Id="rId1" Type="http://schemas.openxmlformats.org/officeDocument/2006/relationships/hyperlink" Target="http://www.oocl.com/india/eng/localinformation/localsurcharges/default.htm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oocl.com/india/eng/localinformation/localsurcharges/Local+Surcharge+for+Mundra.htm" TargetMode="External"/><Relationship Id="rId4" Type="http://schemas.openxmlformats.org/officeDocument/2006/relationships/hyperlink" Target="http://www.oocl.com/india/eng/localinformation/localsurcharges/Local+Surcharge+for+Mundra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Zeros="0" tabSelected="1" view="pageBreakPreview" topLeftCell="B1" zoomScale="130" zoomScaleNormal="115" zoomScaleSheetLayoutView="130" workbookViewId="0">
      <selection activeCell="E9" sqref="E9"/>
    </sheetView>
  </sheetViews>
  <sheetFormatPr defaultColWidth="9.42578125" defaultRowHeight="15.75" x14ac:dyDescent="0.2"/>
  <cols>
    <col min="1" max="1" width="5" style="2" hidden="1" customWidth="1"/>
    <col min="2" max="3" width="33.42578125" style="23" customWidth="1"/>
    <col min="4" max="4" width="16.42578125" style="2" bestFit="1" customWidth="1"/>
    <col min="5" max="5" width="6.85546875" style="2" customWidth="1"/>
    <col min="6" max="6" width="9.42578125" style="2"/>
    <col min="7" max="7" width="7" style="2" customWidth="1"/>
    <col min="8" max="16384" width="9.42578125" style="2"/>
  </cols>
  <sheetData>
    <row r="1" spans="1:7" ht="21" x14ac:dyDescent="0.2">
      <c r="A1" s="1"/>
      <c r="B1" s="42" t="s">
        <v>141</v>
      </c>
      <c r="C1" s="43"/>
      <c r="D1" s="43"/>
      <c r="E1" s="1"/>
      <c r="F1" s="1"/>
      <c r="G1" s="1"/>
    </row>
    <row r="2" spans="1:7" ht="21" x14ac:dyDescent="0.25">
      <c r="A2" s="1"/>
      <c r="B2" s="34" t="s">
        <v>0</v>
      </c>
      <c r="C2" s="34" t="s">
        <v>1</v>
      </c>
      <c r="D2" s="34" t="s">
        <v>194</v>
      </c>
      <c r="E2" s="1"/>
      <c r="F2" s="1"/>
      <c r="G2" s="1"/>
    </row>
    <row r="3" spans="1:7" ht="21" x14ac:dyDescent="0.25">
      <c r="A3" s="1"/>
      <c r="B3" s="32" t="s">
        <v>2</v>
      </c>
      <c r="C3" s="33" t="s">
        <v>123</v>
      </c>
      <c r="D3" s="32" t="s">
        <v>195</v>
      </c>
      <c r="E3" s="1"/>
      <c r="F3" s="1"/>
      <c r="G3" s="1"/>
    </row>
    <row r="4" spans="1:7" ht="21" x14ac:dyDescent="0.25">
      <c r="A4" s="1"/>
      <c r="B4" s="32" t="s">
        <v>104</v>
      </c>
      <c r="C4" s="33" t="s">
        <v>105</v>
      </c>
      <c r="D4" s="32" t="s">
        <v>195</v>
      </c>
      <c r="E4" s="1"/>
      <c r="F4" s="1"/>
      <c r="G4" s="1"/>
    </row>
    <row r="5" spans="1:7" ht="21" x14ac:dyDescent="0.25">
      <c r="A5" s="1"/>
      <c r="B5" s="32" t="s">
        <v>121</v>
      </c>
      <c r="C5" s="33" t="s">
        <v>3</v>
      </c>
      <c r="D5" s="32" t="s">
        <v>195</v>
      </c>
      <c r="E5" s="1"/>
      <c r="F5" s="1"/>
      <c r="G5" s="1"/>
    </row>
    <row r="6" spans="1:7" ht="21" x14ac:dyDescent="0.25">
      <c r="A6" s="1"/>
      <c r="B6" s="32" t="s">
        <v>4</v>
      </c>
      <c r="C6" s="33" t="s">
        <v>124</v>
      </c>
      <c r="D6" s="32" t="s">
        <v>55</v>
      </c>
      <c r="E6" s="1"/>
      <c r="F6" s="1"/>
      <c r="G6" s="1"/>
    </row>
    <row r="7" spans="1:7" ht="21" x14ac:dyDescent="0.25">
      <c r="A7" s="1"/>
      <c r="B7" s="32" t="s">
        <v>135</v>
      </c>
      <c r="C7" s="33" t="s">
        <v>5</v>
      </c>
      <c r="D7" s="32" t="s">
        <v>195</v>
      </c>
      <c r="E7" s="1"/>
      <c r="F7" s="1"/>
      <c r="G7" s="1"/>
    </row>
    <row r="8" spans="1:7" ht="21" x14ac:dyDescent="0.25">
      <c r="A8" s="1"/>
      <c r="B8" s="32" t="s">
        <v>186</v>
      </c>
      <c r="C8" s="33" t="s">
        <v>187</v>
      </c>
      <c r="D8" s="32" t="s">
        <v>22</v>
      </c>
      <c r="E8" s="1"/>
      <c r="F8" s="1"/>
      <c r="G8" s="1"/>
    </row>
    <row r="9" spans="1:7" ht="21" x14ac:dyDescent="0.25">
      <c r="A9" s="1"/>
      <c r="B9" s="32" t="s">
        <v>6</v>
      </c>
      <c r="C9" s="33" t="s">
        <v>7</v>
      </c>
      <c r="D9" s="32" t="s">
        <v>195</v>
      </c>
      <c r="E9" s="1"/>
      <c r="F9" s="1"/>
      <c r="G9" s="1"/>
    </row>
    <row r="10" spans="1:7" ht="21" x14ac:dyDescent="0.25">
      <c r="A10" s="1"/>
      <c r="B10" s="32" t="s">
        <v>126</v>
      </c>
      <c r="C10" s="33" t="s">
        <v>8</v>
      </c>
      <c r="D10" s="32" t="s">
        <v>22</v>
      </c>
      <c r="E10" s="1"/>
      <c r="F10" s="1"/>
      <c r="G10" s="1"/>
    </row>
    <row r="11" spans="1:7" ht="21" x14ac:dyDescent="0.25">
      <c r="A11" s="1"/>
      <c r="B11" s="32" t="s">
        <v>101</v>
      </c>
      <c r="C11" s="33" t="s">
        <v>102</v>
      </c>
      <c r="D11" s="32" t="s">
        <v>97</v>
      </c>
      <c r="E11" s="1"/>
      <c r="F11" s="1"/>
      <c r="G11" s="1"/>
    </row>
    <row r="12" spans="1:7" ht="21" x14ac:dyDescent="0.25">
      <c r="A12" s="1"/>
      <c r="B12" s="45" t="s">
        <v>9</v>
      </c>
      <c r="C12" s="33" t="s">
        <v>10</v>
      </c>
      <c r="D12" s="32" t="s">
        <v>22</v>
      </c>
      <c r="E12" s="1"/>
      <c r="F12" s="1"/>
      <c r="G12" s="1"/>
    </row>
    <row r="13" spans="1:7" ht="21" x14ac:dyDescent="0.25">
      <c r="A13" s="1"/>
      <c r="B13" s="46"/>
      <c r="C13" s="33" t="s">
        <v>189</v>
      </c>
      <c r="D13" s="32" t="s">
        <v>22</v>
      </c>
      <c r="E13" s="1"/>
      <c r="F13" s="1"/>
      <c r="G13" s="1"/>
    </row>
    <row r="14" spans="1:7" ht="21" x14ac:dyDescent="0.25">
      <c r="A14" s="3"/>
      <c r="B14" s="32" t="s">
        <v>11</v>
      </c>
      <c r="C14" s="33" t="s">
        <v>12</v>
      </c>
      <c r="D14" s="32" t="s">
        <v>22</v>
      </c>
      <c r="E14" s="1"/>
      <c r="F14" s="1"/>
      <c r="G14" s="1"/>
    </row>
    <row r="15" spans="1:7" ht="21" x14ac:dyDescent="0.25">
      <c r="A15" s="3"/>
      <c r="B15" s="45" t="s">
        <v>69</v>
      </c>
      <c r="C15" s="33" t="s">
        <v>63</v>
      </c>
      <c r="D15" s="32" t="s">
        <v>22</v>
      </c>
      <c r="E15" s="1"/>
      <c r="F15" s="1"/>
      <c r="G15" s="1"/>
    </row>
    <row r="16" spans="1:7" ht="21" x14ac:dyDescent="0.25">
      <c r="A16" s="1"/>
      <c r="B16" s="46"/>
      <c r="C16" s="33" t="s">
        <v>62</v>
      </c>
      <c r="D16" s="32" t="s">
        <v>22</v>
      </c>
      <c r="E16" s="1"/>
      <c r="F16" s="1"/>
      <c r="G16" s="1"/>
    </row>
    <row r="17" spans="1:7" ht="21" x14ac:dyDescent="0.25">
      <c r="A17" s="1"/>
      <c r="B17" s="32" t="s">
        <v>122</v>
      </c>
      <c r="C17" s="33" t="s">
        <v>13</v>
      </c>
      <c r="D17" s="32" t="s">
        <v>195</v>
      </c>
      <c r="E17" s="1"/>
      <c r="F17" s="1"/>
      <c r="G17" s="1"/>
    </row>
    <row r="18" spans="1:7" ht="21" x14ac:dyDescent="0.25">
      <c r="A18" s="1"/>
      <c r="B18" s="32" t="s">
        <v>14</v>
      </c>
      <c r="C18" s="33" t="s">
        <v>127</v>
      </c>
      <c r="D18" s="32" t="s">
        <v>22</v>
      </c>
      <c r="E18" s="1"/>
      <c r="F18" s="1"/>
      <c r="G18" s="1"/>
    </row>
    <row r="19" spans="1:7" ht="21" x14ac:dyDescent="0.25">
      <c r="A19" s="1"/>
      <c r="B19" s="45" t="s">
        <v>129</v>
      </c>
      <c r="C19" s="33" t="s">
        <v>128</v>
      </c>
      <c r="D19" s="32" t="s">
        <v>22</v>
      </c>
      <c r="E19" s="1"/>
      <c r="F19" s="1"/>
      <c r="G19" s="1"/>
    </row>
    <row r="20" spans="1:7" ht="21" x14ac:dyDescent="0.25">
      <c r="A20" s="1"/>
      <c r="B20" s="46"/>
      <c r="C20" s="33" t="s">
        <v>174</v>
      </c>
      <c r="D20" s="32" t="s">
        <v>22</v>
      </c>
      <c r="E20" s="1"/>
      <c r="F20" s="1"/>
      <c r="G20" s="1"/>
    </row>
    <row r="21" spans="1:7" ht="21" x14ac:dyDescent="0.25">
      <c r="A21" s="1"/>
      <c r="B21" s="45" t="s">
        <v>15</v>
      </c>
      <c r="C21" s="33" t="s">
        <v>16</v>
      </c>
      <c r="D21" s="32" t="s">
        <v>22</v>
      </c>
      <c r="E21" s="1"/>
      <c r="F21" s="1"/>
      <c r="G21" s="1"/>
    </row>
    <row r="22" spans="1:7" ht="21" x14ac:dyDescent="0.25">
      <c r="A22" s="1"/>
      <c r="B22" s="46"/>
      <c r="C22" s="33" t="s">
        <v>181</v>
      </c>
      <c r="D22" s="32" t="s">
        <v>22</v>
      </c>
      <c r="E22" s="1"/>
      <c r="F22" s="1"/>
      <c r="G22" s="1"/>
    </row>
    <row r="23" spans="1:7" ht="21" x14ac:dyDescent="0.25">
      <c r="A23" s="1"/>
      <c r="B23" s="32" t="s">
        <v>108</v>
      </c>
      <c r="C23" s="33" t="s">
        <v>103</v>
      </c>
      <c r="D23" s="32" t="s">
        <v>195</v>
      </c>
      <c r="E23" s="1"/>
      <c r="F23" s="1"/>
      <c r="G23" s="1"/>
    </row>
    <row r="24" spans="1:7" ht="21" x14ac:dyDescent="0.25">
      <c r="A24" s="1"/>
      <c r="B24" s="32" t="s">
        <v>17</v>
      </c>
      <c r="C24" s="33" t="s">
        <v>116</v>
      </c>
      <c r="D24" s="32" t="s">
        <v>22</v>
      </c>
      <c r="E24" s="1"/>
      <c r="F24" s="1"/>
      <c r="G24" s="1"/>
    </row>
    <row r="25" spans="1:7" ht="21" x14ac:dyDescent="0.25">
      <c r="A25" s="1"/>
      <c r="B25" s="32" t="s">
        <v>130</v>
      </c>
      <c r="C25" s="33" t="s">
        <v>61</v>
      </c>
      <c r="D25" s="32" t="s">
        <v>195</v>
      </c>
      <c r="E25" s="1"/>
      <c r="F25" s="1"/>
      <c r="G25" s="1"/>
    </row>
    <row r="26" spans="1:7" ht="21" x14ac:dyDescent="0.25">
      <c r="A26" s="1"/>
      <c r="B26" s="32" t="s">
        <v>18</v>
      </c>
      <c r="C26" s="33" t="s">
        <v>19</v>
      </c>
      <c r="D26" s="32" t="s">
        <v>22</v>
      </c>
      <c r="E26" s="1"/>
      <c r="F26" s="1"/>
      <c r="G26" s="1"/>
    </row>
    <row r="27" spans="1:7" ht="21" x14ac:dyDescent="0.25">
      <c r="A27" s="1"/>
      <c r="B27" s="32" t="s">
        <v>125</v>
      </c>
      <c r="C27" s="33" t="s">
        <v>20</v>
      </c>
      <c r="D27" s="32" t="s">
        <v>195</v>
      </c>
      <c r="E27" s="1"/>
      <c r="F27" s="1"/>
      <c r="G27" s="1"/>
    </row>
    <row r="28" spans="1:7" ht="21" x14ac:dyDescent="0.25">
      <c r="A28" s="1"/>
      <c r="B28" s="45" t="s">
        <v>131</v>
      </c>
      <c r="C28" s="33" t="s">
        <v>21</v>
      </c>
      <c r="D28" s="32" t="s">
        <v>195</v>
      </c>
      <c r="E28" s="1"/>
      <c r="F28" s="1"/>
      <c r="G28" s="1"/>
    </row>
    <row r="29" spans="1:7" ht="21" x14ac:dyDescent="0.25">
      <c r="A29" s="1"/>
      <c r="B29" s="46"/>
      <c r="C29" s="33" t="s">
        <v>175</v>
      </c>
      <c r="D29" s="32" t="s">
        <v>195</v>
      </c>
      <c r="E29" s="1"/>
      <c r="F29" s="1"/>
      <c r="G29" s="1"/>
    </row>
    <row r="30" spans="1:7" ht="21" x14ac:dyDescent="0.25">
      <c r="A30" s="1"/>
      <c r="B30" s="32" t="s">
        <v>22</v>
      </c>
      <c r="C30" s="33" t="s">
        <v>117</v>
      </c>
      <c r="D30" s="32" t="s">
        <v>22</v>
      </c>
      <c r="E30" s="1"/>
      <c r="F30" s="1"/>
      <c r="G30" s="1"/>
    </row>
    <row r="31" spans="1:7" ht="21" x14ac:dyDescent="0.25">
      <c r="A31" s="1"/>
      <c r="B31" s="32" t="s">
        <v>23</v>
      </c>
      <c r="C31" s="33" t="s">
        <v>24</v>
      </c>
      <c r="D31" s="32" t="s">
        <v>22</v>
      </c>
      <c r="E31" s="1"/>
      <c r="F31" s="1"/>
      <c r="G31" s="1"/>
    </row>
    <row r="32" spans="1:7" ht="21" x14ac:dyDescent="0.25">
      <c r="A32" s="1"/>
      <c r="B32" s="32" t="s">
        <v>25</v>
      </c>
      <c r="C32" s="33" t="s">
        <v>26</v>
      </c>
      <c r="D32" s="32" t="s">
        <v>195</v>
      </c>
      <c r="F32" s="1"/>
      <c r="G32" s="1"/>
    </row>
    <row r="33" spans="1:7" ht="21" x14ac:dyDescent="0.25">
      <c r="A33" s="1"/>
      <c r="B33" s="45" t="s">
        <v>133</v>
      </c>
      <c r="C33" s="33" t="s">
        <v>115</v>
      </c>
      <c r="D33" s="32" t="s">
        <v>195</v>
      </c>
      <c r="E33" s="1"/>
      <c r="F33" s="1"/>
      <c r="G33" s="1"/>
    </row>
    <row r="34" spans="1:7" ht="21" x14ac:dyDescent="0.25">
      <c r="A34" s="1"/>
      <c r="B34" s="46"/>
      <c r="C34" s="33" t="s">
        <v>27</v>
      </c>
      <c r="D34" s="32" t="s">
        <v>195</v>
      </c>
      <c r="E34" s="1"/>
      <c r="F34" s="1"/>
      <c r="G34" s="1"/>
    </row>
    <row r="35" spans="1:7" ht="21" x14ac:dyDescent="0.25">
      <c r="A35" s="1"/>
      <c r="B35" s="32" t="s">
        <v>66</v>
      </c>
      <c r="C35" s="33" t="s">
        <v>67</v>
      </c>
      <c r="D35" s="32" t="s">
        <v>195</v>
      </c>
      <c r="E35" s="1"/>
      <c r="F35" s="1"/>
      <c r="G35" s="1"/>
    </row>
    <row r="36" spans="1:7" ht="21" x14ac:dyDescent="0.25">
      <c r="A36" s="1"/>
      <c r="B36" s="32" t="s">
        <v>132</v>
      </c>
      <c r="C36" s="33" t="s">
        <v>28</v>
      </c>
      <c r="D36" s="32" t="s">
        <v>22</v>
      </c>
      <c r="E36" s="1"/>
      <c r="F36" s="1"/>
      <c r="G36" s="1"/>
    </row>
    <row r="37" spans="1:7" ht="21" x14ac:dyDescent="0.25">
      <c r="A37" s="1"/>
      <c r="B37" s="32" t="s">
        <v>191</v>
      </c>
      <c r="C37" s="33" t="s">
        <v>192</v>
      </c>
      <c r="D37" s="32" t="s">
        <v>22</v>
      </c>
      <c r="E37" s="1"/>
      <c r="F37" s="1"/>
      <c r="G37" s="1"/>
    </row>
    <row r="38" spans="1:7" ht="21" x14ac:dyDescent="0.25">
      <c r="A38" s="1"/>
      <c r="B38" s="32" t="s">
        <v>106</v>
      </c>
      <c r="C38" s="33" t="s">
        <v>107</v>
      </c>
      <c r="D38" s="32" t="s">
        <v>195</v>
      </c>
      <c r="E38" s="1"/>
      <c r="F38" s="1"/>
      <c r="G38" s="1"/>
    </row>
    <row r="39" spans="1:7" ht="21" x14ac:dyDescent="0.25">
      <c r="A39" s="1"/>
      <c r="B39" s="35" t="s">
        <v>182</v>
      </c>
      <c r="C39" s="33" t="s">
        <v>183</v>
      </c>
      <c r="D39" s="32" t="s">
        <v>22</v>
      </c>
      <c r="E39" s="1"/>
      <c r="F39" s="1"/>
      <c r="G39" s="1"/>
    </row>
    <row r="40" spans="1:7" ht="21" x14ac:dyDescent="0.25">
      <c r="A40" s="1"/>
      <c r="B40" s="32" t="s">
        <v>134</v>
      </c>
      <c r="C40" s="33" t="s">
        <v>29</v>
      </c>
      <c r="D40" s="32" t="s">
        <v>195</v>
      </c>
      <c r="E40" s="1"/>
      <c r="F40" s="1"/>
      <c r="G40" s="1"/>
    </row>
    <row r="41" spans="1:7" ht="21" x14ac:dyDescent="0.25">
      <c r="A41" s="1"/>
      <c r="B41" s="32" t="s">
        <v>177</v>
      </c>
      <c r="C41" s="33" t="s">
        <v>178</v>
      </c>
      <c r="D41" s="32" t="s">
        <v>195</v>
      </c>
      <c r="E41" s="1"/>
      <c r="F41" s="1"/>
      <c r="G41" s="1"/>
    </row>
    <row r="42" spans="1:7" ht="21" x14ac:dyDescent="0.2">
      <c r="A42" s="1"/>
      <c r="B42" s="2" t="s">
        <v>201</v>
      </c>
      <c r="C42" s="33" t="s">
        <v>202</v>
      </c>
      <c r="D42" s="2" t="s">
        <v>195</v>
      </c>
      <c r="E42" s="1"/>
      <c r="F42" s="1"/>
      <c r="G42" s="1"/>
    </row>
    <row r="43" spans="1:7" x14ac:dyDescent="0.25">
      <c r="B43" s="38"/>
      <c r="C43" s="38"/>
      <c r="D43" s="32"/>
    </row>
    <row r="44" spans="1:7" x14ac:dyDescent="0.2">
      <c r="B44" s="44" t="s">
        <v>171</v>
      </c>
      <c r="C44" s="44"/>
    </row>
    <row r="45" spans="1:7" x14ac:dyDescent="0.2">
      <c r="B45" s="41" t="s">
        <v>118</v>
      </c>
      <c r="C45" s="41"/>
    </row>
    <row r="46" spans="1:7" x14ac:dyDescent="0.2">
      <c r="B46" s="41" t="s">
        <v>119</v>
      </c>
      <c r="C46" s="41"/>
    </row>
    <row r="47" spans="1:7" x14ac:dyDescent="0.2">
      <c r="B47" s="41" t="s">
        <v>120</v>
      </c>
      <c r="C47" s="41"/>
    </row>
    <row r="48" spans="1:7" ht="30.75" customHeight="1" x14ac:dyDescent="0.2">
      <c r="B48" s="41" t="s">
        <v>172</v>
      </c>
      <c r="C48" s="41"/>
    </row>
    <row r="49" spans="2:3" x14ac:dyDescent="0.2">
      <c r="B49" s="40" t="s">
        <v>74</v>
      </c>
      <c r="C49" s="40"/>
    </row>
    <row r="50" spans="2:3" ht="31.5" customHeight="1" x14ac:dyDescent="0.2">
      <c r="B50" s="40" t="s">
        <v>75</v>
      </c>
      <c r="C50" s="40"/>
    </row>
  </sheetData>
  <sheetProtection password="BA19" sheet="1" objects="1" scenarios="1"/>
  <autoFilter ref="B2:D42"/>
  <mergeCells count="14">
    <mergeCell ref="B1:D1"/>
    <mergeCell ref="B45:C45"/>
    <mergeCell ref="B44:C44"/>
    <mergeCell ref="B12:B13"/>
    <mergeCell ref="B15:B16"/>
    <mergeCell ref="B19:B20"/>
    <mergeCell ref="B21:B22"/>
    <mergeCell ref="B28:B29"/>
    <mergeCell ref="B33:B34"/>
    <mergeCell ref="B50:C50"/>
    <mergeCell ref="B49:C49"/>
    <mergeCell ref="B48:C48"/>
    <mergeCell ref="B47:C47"/>
    <mergeCell ref="B46:C46"/>
  </mergeCells>
  <phoneticPr fontId="2" type="noConversion"/>
  <hyperlinks>
    <hyperlink ref="C3" location="Ahmedabad!A1" display="ICD Khodiyar"/>
    <hyperlink ref="C4" location="Ankleshwar!A1" display="ICD Ankleshwar"/>
    <hyperlink ref="C5" location="Aurangabad!A1" display="ICD Maliwada"/>
    <hyperlink ref="C6" location="Bangalore!A1" display="ICD Bangalore"/>
    <hyperlink ref="C7" location="'Baroda - Vadodara'!A1" display="ICD Dashrath"/>
    <hyperlink ref="C9" location="Bhusawal!A1" display="ICD Bhusawal"/>
    <hyperlink ref="C10" location="Dadri!A1" display="ICD Dadri"/>
    <hyperlink ref="C11" location="Durgapur!A1" display="ICD Durgapur"/>
    <hyperlink ref="C12" location="Faridabad!A1" display="ICD Faridabad"/>
    <hyperlink ref="C14" location="Ghaziabad!A1" display="ICD Loni"/>
    <hyperlink ref="C15" location="Gurgaon!A1" display="ICD Garhi Hasru"/>
    <hyperlink ref="C16" location="Gurgaon!A1" display="ICD Patli"/>
    <hyperlink ref="C17" location="Hyderabad!A1" display="ICD Sanathnagar"/>
    <hyperlink ref="C18" location="Jaipur!A1" display="ICD Kanakpura"/>
    <hyperlink ref="C19" location="Jodhpur!A1" display="ICD Bhagat Ki Kothi"/>
    <hyperlink ref="C21" location="Kanpur!A1" display="ICD Kanpur"/>
    <hyperlink ref="C23" location="Kheda!A1" display="ICD Kheda"/>
    <hyperlink ref="C24" location="Ludhiana!A1" display="ICD Ludhiana"/>
    <hyperlink ref="C25" location="Mandideep!A1" display="ICD Mandideep"/>
    <hyperlink ref="C26" location="Moradabad!A1" display="ICD Moradabad"/>
    <hyperlink ref="C27" location="Mulund!A1" display="ICD Mulund"/>
    <hyperlink ref="C28" location="Nagpur!A1" display="ICD Nagpur"/>
    <hyperlink ref="C30" location="'New Delhi'!A1" display="ICD Tughlakhabad"/>
    <hyperlink ref="C31" location="Patparganj!A1" display="ICD Patparganj"/>
    <hyperlink ref="C32" location="Pithampur!A1" display="ICD Pithampur"/>
    <hyperlink ref="C34" location="Pune!A1" display="ICD Chinchwad"/>
    <hyperlink ref="C33" location="Pune!A1" display="ICD Talegaon"/>
    <hyperlink ref="C35" location="Ratlam!A1" display="ICD Ratlam"/>
    <hyperlink ref="C36" location="Rewari!A1" display="ICD Rewari"/>
    <hyperlink ref="C38" location="Sanand!A1" display="ICD Sanand"/>
    <hyperlink ref="C40" location="Surat!A1" display="ICD Sachin"/>
    <hyperlink ref="C20" location="Jodhpur!A1" display="ICD Pal (Thar)"/>
    <hyperlink ref="C29" location="Borkhedi!A1" display="ICD Borkhedi"/>
    <hyperlink ref="C41" location="Tarapur!A1" display="ICD Tarapur"/>
    <hyperlink ref="C22" location="Panki!A1" display="ICD Panki"/>
    <hyperlink ref="C39" location="Sonipat!A1" display="ICD Sonipat"/>
    <hyperlink ref="C8" location="Bawal!A1" display="ICD Bawal"/>
    <hyperlink ref="C13" location="Piyala!A1" display="ICD Piyala"/>
    <hyperlink ref="C37" location="Sahnewal!A1" display="ICD Sahnewal"/>
    <hyperlink ref="C42" location="Tumb!A1" display="ICD Tumb"/>
  </hyperlinks>
  <pageMargins left="0.75" right="0.75" top="1" bottom="1" header="0.5" footer="0.5"/>
  <pageSetup paperSize="9" scale="83" orientation="portrait" r:id="rId1"/>
  <headerFooter alignWithMargins="0"/>
  <rowBreaks count="1" manualBreakCount="1">
    <brk id="43" max="3" man="1"/>
  </rowBreaks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6.42578125" customWidth="1"/>
    <col min="8" max="8" width="10.42578125" customWidth="1"/>
    <col min="9" max="9" width="10.85546875" customWidth="1"/>
    <col min="10" max="10" width="12.140625" customWidth="1"/>
    <col min="11" max="11" width="11.42578125" customWidth="1"/>
    <col min="14" max="14" width="10.42578125" customWidth="1"/>
    <col min="15" max="15" width="10.85546875" customWidth="1"/>
  </cols>
  <sheetData>
    <row r="1" spans="1:15" ht="21.75" thickBot="1" x14ac:dyDescent="0.25">
      <c r="A1" s="92" t="s">
        <v>168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182">
        <v>53500</v>
      </c>
      <c r="E4" s="183"/>
      <c r="F4" s="130"/>
      <c r="G4" s="149"/>
      <c r="H4" s="149"/>
      <c r="I4" s="131"/>
      <c r="J4" s="219">
        <f t="shared" ref="J4:J24" si="0">+D4+(D4*0.4)</f>
        <v>74900</v>
      </c>
      <c r="K4" s="220"/>
      <c r="L4" s="130"/>
      <c r="M4" s="149"/>
      <c r="N4" s="149"/>
      <c r="O4" s="174"/>
    </row>
    <row r="5" spans="1:15" x14ac:dyDescent="0.2">
      <c r="A5" s="62"/>
      <c r="B5" s="111"/>
      <c r="C5" s="6" t="s">
        <v>71</v>
      </c>
      <c r="D5" s="182">
        <v>61000</v>
      </c>
      <c r="E5" s="183"/>
      <c r="F5" s="132"/>
      <c r="G5" s="150"/>
      <c r="H5" s="150"/>
      <c r="I5" s="133"/>
      <c r="J5" s="219">
        <f t="shared" si="0"/>
        <v>85400</v>
      </c>
      <c r="K5" s="220"/>
      <c r="L5" s="132"/>
      <c r="M5" s="150"/>
      <c r="N5" s="150"/>
      <c r="O5" s="175"/>
    </row>
    <row r="6" spans="1:15" x14ac:dyDescent="0.2">
      <c r="A6" s="62"/>
      <c r="B6" s="111"/>
      <c r="C6" s="6" t="s">
        <v>72</v>
      </c>
      <c r="D6" s="182">
        <v>71000</v>
      </c>
      <c r="E6" s="183"/>
      <c r="F6" s="132"/>
      <c r="G6" s="150"/>
      <c r="H6" s="150"/>
      <c r="I6" s="133"/>
      <c r="J6" s="219">
        <f t="shared" si="0"/>
        <v>99400</v>
      </c>
      <c r="K6" s="220"/>
      <c r="L6" s="132"/>
      <c r="M6" s="150"/>
      <c r="N6" s="150"/>
      <c r="O6" s="175"/>
    </row>
    <row r="7" spans="1:15" x14ac:dyDescent="0.2">
      <c r="A7" s="62"/>
      <c r="B7" s="111"/>
      <c r="C7" s="6" t="s">
        <v>88</v>
      </c>
      <c r="D7" s="182">
        <v>83000</v>
      </c>
      <c r="E7" s="183"/>
      <c r="F7" s="132"/>
      <c r="G7" s="150"/>
      <c r="H7" s="150"/>
      <c r="I7" s="133"/>
      <c r="J7" s="219">
        <f t="shared" si="0"/>
        <v>116200</v>
      </c>
      <c r="K7" s="220"/>
      <c r="L7" s="132"/>
      <c r="M7" s="150"/>
      <c r="N7" s="150"/>
      <c r="O7" s="175"/>
    </row>
    <row r="8" spans="1:15" x14ac:dyDescent="0.2">
      <c r="A8" s="62"/>
      <c r="B8" s="111"/>
      <c r="C8" s="6" t="s">
        <v>89</v>
      </c>
      <c r="D8" s="113">
        <v>84000</v>
      </c>
      <c r="E8" s="114"/>
      <c r="F8" s="151"/>
      <c r="G8" s="152"/>
      <c r="H8" s="152"/>
      <c r="I8" s="153"/>
      <c r="J8" s="219">
        <f t="shared" si="0"/>
        <v>117600</v>
      </c>
      <c r="K8" s="220"/>
      <c r="L8" s="151"/>
      <c r="M8" s="152"/>
      <c r="N8" s="152"/>
      <c r="O8" s="176"/>
    </row>
    <row r="9" spans="1:15" x14ac:dyDescent="0.2">
      <c r="A9" s="62"/>
      <c r="B9" s="111"/>
      <c r="C9" s="6" t="s">
        <v>73</v>
      </c>
      <c r="D9" s="130"/>
      <c r="E9" s="131"/>
      <c r="F9" s="113">
        <v>99000</v>
      </c>
      <c r="G9" s="114"/>
      <c r="H9" s="113">
        <v>84500</v>
      </c>
      <c r="I9" s="114"/>
      <c r="J9" s="229"/>
      <c r="K9" s="230"/>
      <c r="L9" s="219">
        <f>F9*1.4</f>
        <v>138600</v>
      </c>
      <c r="M9" s="220"/>
      <c r="N9" s="219">
        <f>H9*1.4</f>
        <v>118299.99999999999</v>
      </c>
      <c r="O9" s="221"/>
    </row>
    <row r="10" spans="1:15" x14ac:dyDescent="0.2">
      <c r="A10" s="62"/>
      <c r="B10" s="111"/>
      <c r="C10" s="6" t="s">
        <v>87</v>
      </c>
      <c r="D10" s="132"/>
      <c r="E10" s="133"/>
      <c r="F10" s="113">
        <v>109000</v>
      </c>
      <c r="G10" s="114"/>
      <c r="H10" s="113">
        <v>95500</v>
      </c>
      <c r="I10" s="114"/>
      <c r="J10" s="231"/>
      <c r="K10" s="232"/>
      <c r="L10" s="219">
        <f>F10*1.4</f>
        <v>152600</v>
      </c>
      <c r="M10" s="220"/>
      <c r="N10" s="219">
        <f>H10*1.4</f>
        <v>133700</v>
      </c>
      <c r="O10" s="221"/>
    </row>
    <row r="11" spans="1:15" x14ac:dyDescent="0.2">
      <c r="A11" s="62"/>
      <c r="B11" s="177"/>
      <c r="C11" s="6" t="s">
        <v>90</v>
      </c>
      <c r="D11" s="151"/>
      <c r="E11" s="153"/>
      <c r="F11" s="113">
        <f>+F10+2000</f>
        <v>111000</v>
      </c>
      <c r="G11" s="114"/>
      <c r="H11" s="113">
        <f>+H10+2000</f>
        <v>97500</v>
      </c>
      <c r="I11" s="114"/>
      <c r="J11" s="238"/>
      <c r="K11" s="239"/>
      <c r="L11" s="219">
        <f>F11*1.4</f>
        <v>155400</v>
      </c>
      <c r="M11" s="220"/>
      <c r="N11" s="219">
        <f>H11*1.4</f>
        <v>136500</v>
      </c>
      <c r="O11" s="221"/>
    </row>
    <row r="12" spans="1:15" x14ac:dyDescent="0.2">
      <c r="A12" s="62" t="s">
        <v>45</v>
      </c>
      <c r="B12" s="110" t="s">
        <v>37</v>
      </c>
      <c r="C12" s="6" t="s">
        <v>70</v>
      </c>
      <c r="D12" s="182">
        <v>55500</v>
      </c>
      <c r="E12" s="183"/>
      <c r="F12" s="130"/>
      <c r="G12" s="149"/>
      <c r="H12" s="149"/>
      <c r="I12" s="131"/>
      <c r="J12" s="219">
        <f>+D12+(D12*0.4)</f>
        <v>77700</v>
      </c>
      <c r="K12" s="220"/>
      <c r="L12" s="130"/>
      <c r="M12" s="149"/>
      <c r="N12" s="149"/>
      <c r="O12" s="174"/>
    </row>
    <row r="13" spans="1:15" x14ac:dyDescent="0.2">
      <c r="A13" s="62"/>
      <c r="B13" s="111"/>
      <c r="C13" s="6" t="s">
        <v>71</v>
      </c>
      <c r="D13" s="182">
        <v>62000</v>
      </c>
      <c r="E13" s="183"/>
      <c r="F13" s="132"/>
      <c r="G13" s="150"/>
      <c r="H13" s="150"/>
      <c r="I13" s="133"/>
      <c r="J13" s="219">
        <f>+D13+(D13*0.4)</f>
        <v>86800</v>
      </c>
      <c r="K13" s="220"/>
      <c r="L13" s="132"/>
      <c r="M13" s="150"/>
      <c r="N13" s="150"/>
      <c r="O13" s="175"/>
    </row>
    <row r="14" spans="1:15" x14ac:dyDescent="0.2">
      <c r="A14" s="62"/>
      <c r="B14" s="111"/>
      <c r="C14" s="6" t="s">
        <v>72</v>
      </c>
      <c r="D14" s="182">
        <v>72000</v>
      </c>
      <c r="E14" s="183"/>
      <c r="F14" s="132"/>
      <c r="G14" s="150"/>
      <c r="H14" s="150"/>
      <c r="I14" s="133"/>
      <c r="J14" s="219">
        <f>+D14+(D14*0.4)</f>
        <v>100800</v>
      </c>
      <c r="K14" s="220"/>
      <c r="L14" s="132"/>
      <c r="M14" s="150"/>
      <c r="N14" s="150"/>
      <c r="O14" s="175"/>
    </row>
    <row r="15" spans="1:15" x14ac:dyDescent="0.2">
      <c r="A15" s="62"/>
      <c r="B15" s="111"/>
      <c r="C15" s="6" t="s">
        <v>88</v>
      </c>
      <c r="D15" s="182">
        <v>80500</v>
      </c>
      <c r="E15" s="183"/>
      <c r="F15" s="132"/>
      <c r="G15" s="150"/>
      <c r="H15" s="150"/>
      <c r="I15" s="133"/>
      <c r="J15" s="219">
        <f>+D15+(D15*0.4)</f>
        <v>112700</v>
      </c>
      <c r="K15" s="220"/>
      <c r="L15" s="132"/>
      <c r="M15" s="150"/>
      <c r="N15" s="150"/>
      <c r="O15" s="175"/>
    </row>
    <row r="16" spans="1:15" x14ac:dyDescent="0.2">
      <c r="A16" s="62"/>
      <c r="B16" s="111"/>
      <c r="C16" s="6" t="s">
        <v>89</v>
      </c>
      <c r="D16" s="113">
        <v>81500</v>
      </c>
      <c r="E16" s="114"/>
      <c r="F16" s="151"/>
      <c r="G16" s="152"/>
      <c r="H16" s="152"/>
      <c r="I16" s="153"/>
      <c r="J16" s="219">
        <f t="shared" si="0"/>
        <v>114100</v>
      </c>
      <c r="K16" s="220"/>
      <c r="L16" s="151"/>
      <c r="M16" s="152"/>
      <c r="N16" s="152"/>
      <c r="O16" s="176"/>
    </row>
    <row r="17" spans="1:15" x14ac:dyDescent="0.2">
      <c r="A17" s="62"/>
      <c r="B17" s="111"/>
      <c r="C17" s="6" t="s">
        <v>73</v>
      </c>
      <c r="D17" s="130"/>
      <c r="E17" s="131"/>
      <c r="F17" s="113">
        <v>99000</v>
      </c>
      <c r="G17" s="114"/>
      <c r="H17" s="113">
        <v>85500</v>
      </c>
      <c r="I17" s="114"/>
      <c r="J17" s="219"/>
      <c r="K17" s="220"/>
      <c r="L17" s="219">
        <f>+F17+(F17*0.4)</f>
        <v>138600</v>
      </c>
      <c r="M17" s="220"/>
      <c r="N17" s="219">
        <f>+H17+(H17*0.4)</f>
        <v>119700</v>
      </c>
      <c r="O17" s="221"/>
    </row>
    <row r="18" spans="1:15" x14ac:dyDescent="0.2">
      <c r="A18" s="62"/>
      <c r="B18" s="111"/>
      <c r="C18" s="6" t="s">
        <v>87</v>
      </c>
      <c r="D18" s="132"/>
      <c r="E18" s="133"/>
      <c r="F18" s="113">
        <v>109000</v>
      </c>
      <c r="G18" s="114"/>
      <c r="H18" s="113">
        <v>96500</v>
      </c>
      <c r="I18" s="114"/>
      <c r="J18" s="219"/>
      <c r="K18" s="220"/>
      <c r="L18" s="219">
        <f>+F18+(F18*0.4)</f>
        <v>152600</v>
      </c>
      <c r="M18" s="220"/>
      <c r="N18" s="219">
        <f>+H18+(H18*0.4)</f>
        <v>135100</v>
      </c>
      <c r="O18" s="221"/>
    </row>
    <row r="19" spans="1:15" ht="13.5" thickBot="1" x14ac:dyDescent="0.25">
      <c r="A19" s="148"/>
      <c r="B19" s="177"/>
      <c r="C19" s="6" t="s">
        <v>90</v>
      </c>
      <c r="D19" s="151"/>
      <c r="E19" s="153"/>
      <c r="F19" s="113">
        <f>+F18+2000</f>
        <v>111000</v>
      </c>
      <c r="G19" s="114"/>
      <c r="H19" s="113">
        <f>+H18+2000</f>
        <v>98500</v>
      </c>
      <c r="I19" s="114"/>
      <c r="J19" s="219"/>
      <c r="K19" s="220"/>
      <c r="L19" s="219">
        <f>+F19+(F19*0.4)</f>
        <v>155400</v>
      </c>
      <c r="M19" s="220"/>
      <c r="N19" s="219">
        <f>+H19+(H19*0.4)</f>
        <v>137900</v>
      </c>
      <c r="O19" s="221"/>
    </row>
    <row r="20" spans="1:15" x14ac:dyDescent="0.2">
      <c r="A20" s="107" t="s">
        <v>65</v>
      </c>
      <c r="B20" s="110" t="s">
        <v>37</v>
      </c>
      <c r="C20" s="6" t="s">
        <v>70</v>
      </c>
      <c r="D20" s="182">
        <v>45500</v>
      </c>
      <c r="E20" s="183"/>
      <c r="F20" s="130"/>
      <c r="G20" s="149"/>
      <c r="H20" s="149"/>
      <c r="I20" s="131"/>
      <c r="J20" s="219">
        <f t="shared" si="0"/>
        <v>63700</v>
      </c>
      <c r="K20" s="220"/>
      <c r="L20" s="130"/>
      <c r="M20" s="149"/>
      <c r="N20" s="149"/>
      <c r="O20" s="174"/>
    </row>
    <row r="21" spans="1:15" x14ac:dyDescent="0.2">
      <c r="A21" s="222"/>
      <c r="B21" s="111"/>
      <c r="C21" s="6" t="s">
        <v>71</v>
      </c>
      <c r="D21" s="182">
        <v>52500</v>
      </c>
      <c r="E21" s="183"/>
      <c r="F21" s="132"/>
      <c r="G21" s="150"/>
      <c r="H21" s="150"/>
      <c r="I21" s="133"/>
      <c r="J21" s="219">
        <f t="shared" si="0"/>
        <v>73500</v>
      </c>
      <c r="K21" s="220"/>
      <c r="L21" s="132"/>
      <c r="M21" s="150"/>
      <c r="N21" s="150"/>
      <c r="O21" s="175"/>
    </row>
    <row r="22" spans="1:15" x14ac:dyDescent="0.2">
      <c r="A22" s="222"/>
      <c r="B22" s="111"/>
      <c r="C22" s="6" t="s">
        <v>72</v>
      </c>
      <c r="D22" s="182">
        <v>61500</v>
      </c>
      <c r="E22" s="183"/>
      <c r="F22" s="132"/>
      <c r="G22" s="150"/>
      <c r="H22" s="150"/>
      <c r="I22" s="133"/>
      <c r="J22" s="219">
        <f t="shared" si="0"/>
        <v>86100</v>
      </c>
      <c r="K22" s="220"/>
      <c r="L22" s="132"/>
      <c r="M22" s="150"/>
      <c r="N22" s="150"/>
      <c r="O22" s="175"/>
    </row>
    <row r="23" spans="1:15" x14ac:dyDescent="0.2">
      <c r="A23" s="222"/>
      <c r="B23" s="111"/>
      <c r="C23" s="6" t="s">
        <v>88</v>
      </c>
      <c r="D23" s="182">
        <v>70500</v>
      </c>
      <c r="E23" s="183"/>
      <c r="F23" s="132"/>
      <c r="G23" s="150"/>
      <c r="H23" s="150"/>
      <c r="I23" s="133"/>
      <c r="J23" s="219">
        <f t="shared" si="0"/>
        <v>98700</v>
      </c>
      <c r="K23" s="220"/>
      <c r="L23" s="132"/>
      <c r="M23" s="150"/>
      <c r="N23" s="150"/>
      <c r="O23" s="175"/>
    </row>
    <row r="24" spans="1:15" x14ac:dyDescent="0.2">
      <c r="A24" s="222"/>
      <c r="B24" s="111"/>
      <c r="C24" s="6" t="s">
        <v>89</v>
      </c>
      <c r="D24" s="113">
        <v>71500</v>
      </c>
      <c r="E24" s="114"/>
      <c r="F24" s="151"/>
      <c r="G24" s="152"/>
      <c r="H24" s="152"/>
      <c r="I24" s="153"/>
      <c r="J24" s="219">
        <f t="shared" si="0"/>
        <v>100100</v>
      </c>
      <c r="K24" s="220"/>
      <c r="L24" s="151"/>
      <c r="M24" s="152"/>
      <c r="N24" s="152"/>
      <c r="O24" s="176"/>
    </row>
    <row r="25" spans="1:15" x14ac:dyDescent="0.2">
      <c r="A25" s="222"/>
      <c r="B25" s="111"/>
      <c r="C25" s="6" t="s">
        <v>73</v>
      </c>
      <c r="D25" s="130"/>
      <c r="E25" s="131"/>
      <c r="F25" s="113">
        <v>87000</v>
      </c>
      <c r="G25" s="114"/>
      <c r="H25" s="113">
        <v>72500</v>
      </c>
      <c r="I25" s="114"/>
      <c r="J25" s="229"/>
      <c r="K25" s="230"/>
      <c r="L25" s="219">
        <f>+F25+(F25*0.4)</f>
        <v>121800</v>
      </c>
      <c r="M25" s="220"/>
      <c r="N25" s="219">
        <f>+H25+(H25*0.4)</f>
        <v>101500</v>
      </c>
      <c r="O25" s="221"/>
    </row>
    <row r="26" spans="1:15" x14ac:dyDescent="0.2">
      <c r="A26" s="222"/>
      <c r="B26" s="111"/>
      <c r="C26" s="6" t="s">
        <v>87</v>
      </c>
      <c r="D26" s="132"/>
      <c r="E26" s="133"/>
      <c r="F26" s="113">
        <v>97500</v>
      </c>
      <c r="G26" s="114"/>
      <c r="H26" s="113">
        <v>83000</v>
      </c>
      <c r="I26" s="114"/>
      <c r="J26" s="231"/>
      <c r="K26" s="232"/>
      <c r="L26" s="219">
        <f>+F26+(F26*0.4)</f>
        <v>136500</v>
      </c>
      <c r="M26" s="220"/>
      <c r="N26" s="219">
        <f>+H26+(H26*0.4)</f>
        <v>116200</v>
      </c>
      <c r="O26" s="221"/>
    </row>
    <row r="27" spans="1:15" ht="13.5" thickBot="1" x14ac:dyDescent="0.25">
      <c r="A27" s="223"/>
      <c r="B27" s="112"/>
      <c r="C27" s="8" t="s">
        <v>90</v>
      </c>
      <c r="D27" s="134"/>
      <c r="E27" s="135"/>
      <c r="F27" s="186">
        <f>+F26+2000</f>
        <v>99500</v>
      </c>
      <c r="G27" s="187"/>
      <c r="H27" s="186">
        <f>+H26+2000</f>
        <v>85000</v>
      </c>
      <c r="I27" s="187"/>
      <c r="J27" s="233"/>
      <c r="K27" s="234"/>
      <c r="L27" s="224">
        <f>+F27+(F27*0.4)</f>
        <v>139300</v>
      </c>
      <c r="M27" s="225"/>
      <c r="N27" s="224">
        <f>+H27+(H27*0.4)</f>
        <v>119000</v>
      </c>
      <c r="O27" s="226"/>
    </row>
    <row r="28" spans="1:15" ht="13.5" thickBot="1" x14ac:dyDescent="0.25">
      <c r="A28" s="235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7"/>
    </row>
    <row r="29" spans="1:15" ht="21.75" thickBot="1" x14ac:dyDescent="0.25">
      <c r="A29" s="92" t="s">
        <v>59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4"/>
    </row>
    <row r="30" spans="1:15" x14ac:dyDescent="0.2">
      <c r="A30" s="146" t="s">
        <v>30</v>
      </c>
      <c r="B30" s="178" t="s">
        <v>31</v>
      </c>
      <c r="C30" s="100" t="s">
        <v>32</v>
      </c>
      <c r="D30" s="100" t="s">
        <v>60</v>
      </c>
      <c r="E30" s="100"/>
      <c r="F30" s="100"/>
      <c r="G30" s="100"/>
      <c r="H30" s="100"/>
      <c r="I30" s="100"/>
      <c r="J30" s="101" t="s">
        <v>56</v>
      </c>
      <c r="K30" s="102"/>
      <c r="L30" s="102"/>
      <c r="M30" s="102"/>
      <c r="N30" s="102"/>
      <c r="O30" s="27" t="s">
        <v>173</v>
      </c>
    </row>
    <row r="31" spans="1:15" x14ac:dyDescent="0.2">
      <c r="A31" s="146"/>
      <c r="B31" s="184"/>
      <c r="C31" s="100"/>
      <c r="D31" s="104" t="s">
        <v>33</v>
      </c>
      <c r="E31" s="105"/>
      <c r="F31" s="100" t="s">
        <v>34</v>
      </c>
      <c r="G31" s="100"/>
      <c r="H31" s="185" t="s">
        <v>46</v>
      </c>
      <c r="I31" s="185"/>
      <c r="J31" s="104" t="s">
        <v>33</v>
      </c>
      <c r="K31" s="105"/>
      <c r="L31" s="100" t="s">
        <v>34</v>
      </c>
      <c r="M31" s="100"/>
      <c r="N31" s="100" t="s">
        <v>35</v>
      </c>
      <c r="O31" s="147"/>
    </row>
    <row r="32" spans="1:15" x14ac:dyDescent="0.2">
      <c r="A32" s="146"/>
      <c r="B32" s="98"/>
      <c r="C32" s="100"/>
      <c r="D32" s="104" t="s">
        <v>47</v>
      </c>
      <c r="E32" s="105"/>
      <c r="F32" s="104" t="s">
        <v>49</v>
      </c>
      <c r="G32" s="105"/>
      <c r="H32" s="9" t="s">
        <v>51</v>
      </c>
      <c r="I32" s="5" t="s">
        <v>50</v>
      </c>
      <c r="J32" s="5" t="s">
        <v>47</v>
      </c>
      <c r="K32" s="5" t="s">
        <v>48</v>
      </c>
      <c r="L32" s="104" t="s">
        <v>49</v>
      </c>
      <c r="M32" s="105"/>
      <c r="N32" s="9" t="s">
        <v>51</v>
      </c>
      <c r="O32" s="10" t="s">
        <v>50</v>
      </c>
    </row>
    <row r="33" spans="1:15" x14ac:dyDescent="0.2">
      <c r="A33" s="62" t="s">
        <v>36</v>
      </c>
      <c r="B33" s="110" t="s">
        <v>37</v>
      </c>
      <c r="C33" s="6" t="s">
        <v>109</v>
      </c>
      <c r="D33" s="113">
        <v>29700</v>
      </c>
      <c r="E33" s="114"/>
      <c r="F33" s="130"/>
      <c r="G33" s="149"/>
      <c r="H33" s="149"/>
      <c r="I33" s="131"/>
      <c r="J33" s="13">
        <f t="shared" ref="J33:L50" si="1">+D33+(D33*0.4)</f>
        <v>41580</v>
      </c>
      <c r="K33" s="121"/>
      <c r="L33" s="122"/>
      <c r="M33" s="122"/>
      <c r="N33" s="122"/>
      <c r="O33" s="138"/>
    </row>
    <row r="34" spans="1:15" x14ac:dyDescent="0.2">
      <c r="A34" s="62"/>
      <c r="B34" s="111"/>
      <c r="C34" s="6" t="s">
        <v>110</v>
      </c>
      <c r="D34" s="113">
        <v>38000</v>
      </c>
      <c r="E34" s="114"/>
      <c r="F34" s="132"/>
      <c r="G34" s="150"/>
      <c r="H34" s="150"/>
      <c r="I34" s="133"/>
      <c r="J34" s="13">
        <f t="shared" si="1"/>
        <v>53200</v>
      </c>
      <c r="K34" s="124"/>
      <c r="L34" s="125"/>
      <c r="M34" s="125"/>
      <c r="N34" s="125"/>
      <c r="O34" s="139"/>
    </row>
    <row r="35" spans="1:15" x14ac:dyDescent="0.2">
      <c r="A35" s="62"/>
      <c r="B35" s="111"/>
      <c r="C35" s="6" t="s">
        <v>111</v>
      </c>
      <c r="D35" s="113">
        <v>44300</v>
      </c>
      <c r="E35" s="114"/>
      <c r="F35" s="132"/>
      <c r="G35" s="150"/>
      <c r="H35" s="150"/>
      <c r="I35" s="133"/>
      <c r="J35" s="13">
        <f t="shared" si="1"/>
        <v>62020</v>
      </c>
      <c r="K35" s="124"/>
      <c r="L35" s="125"/>
      <c r="M35" s="125"/>
      <c r="N35" s="125"/>
      <c r="O35" s="139"/>
    </row>
    <row r="36" spans="1:15" x14ac:dyDescent="0.2">
      <c r="A36" s="62"/>
      <c r="B36" s="111"/>
      <c r="C36" s="6" t="s">
        <v>112</v>
      </c>
      <c r="D36" s="113">
        <v>54750</v>
      </c>
      <c r="E36" s="114"/>
      <c r="F36" s="151"/>
      <c r="G36" s="152"/>
      <c r="H36" s="152"/>
      <c r="I36" s="153"/>
      <c r="J36" s="13">
        <f t="shared" si="1"/>
        <v>76650</v>
      </c>
      <c r="K36" s="124"/>
      <c r="L36" s="125"/>
      <c r="M36" s="125"/>
      <c r="N36" s="125"/>
      <c r="O36" s="139"/>
    </row>
    <row r="37" spans="1:15" x14ac:dyDescent="0.2">
      <c r="A37" s="62"/>
      <c r="B37" s="111"/>
      <c r="C37" s="6" t="s">
        <v>113</v>
      </c>
      <c r="D37" s="130"/>
      <c r="E37" s="131"/>
      <c r="F37" s="113">
        <v>52100</v>
      </c>
      <c r="G37" s="114"/>
      <c r="H37" s="6">
        <v>52100</v>
      </c>
      <c r="I37" s="6">
        <f>+H37+1300</f>
        <v>53400</v>
      </c>
      <c r="J37" s="200"/>
      <c r="K37" s="195"/>
      <c r="L37" s="115">
        <f t="shared" si="1"/>
        <v>72940</v>
      </c>
      <c r="M37" s="116"/>
      <c r="N37" s="13">
        <f t="shared" ref="N37:O50" si="2">+H37+(H37*0.4)</f>
        <v>72940</v>
      </c>
      <c r="O37" s="14">
        <f t="shared" si="2"/>
        <v>74760</v>
      </c>
    </row>
    <row r="38" spans="1:15" x14ac:dyDescent="0.2">
      <c r="A38" s="62"/>
      <c r="B38" s="177"/>
      <c r="C38" s="6" t="s">
        <v>114</v>
      </c>
      <c r="D38" s="151"/>
      <c r="E38" s="153"/>
      <c r="F38" s="113">
        <v>67200</v>
      </c>
      <c r="G38" s="114"/>
      <c r="H38" s="6">
        <v>67200</v>
      </c>
      <c r="I38" s="6">
        <f>+H38+1300</f>
        <v>68500</v>
      </c>
      <c r="J38" s="196"/>
      <c r="K38" s="200"/>
      <c r="L38" s="115">
        <f t="shared" si="1"/>
        <v>94080</v>
      </c>
      <c r="M38" s="116"/>
      <c r="N38" s="13">
        <f t="shared" si="2"/>
        <v>94080</v>
      </c>
      <c r="O38" s="14">
        <f t="shared" si="2"/>
        <v>95900</v>
      </c>
    </row>
    <row r="39" spans="1:15" x14ac:dyDescent="0.2">
      <c r="A39" s="62" t="s">
        <v>65</v>
      </c>
      <c r="B39" s="191" t="s">
        <v>52</v>
      </c>
      <c r="C39" s="6" t="s">
        <v>109</v>
      </c>
      <c r="D39" s="113">
        <v>27700</v>
      </c>
      <c r="E39" s="114"/>
      <c r="F39" s="130"/>
      <c r="G39" s="149"/>
      <c r="H39" s="149"/>
      <c r="I39" s="131"/>
      <c r="J39" s="13">
        <f t="shared" si="1"/>
        <v>38780</v>
      </c>
      <c r="K39" s="200"/>
      <c r="L39" s="130"/>
      <c r="M39" s="149"/>
      <c r="N39" s="149"/>
      <c r="O39" s="174"/>
    </row>
    <row r="40" spans="1:15" x14ac:dyDescent="0.2">
      <c r="A40" s="64"/>
      <c r="B40" s="192"/>
      <c r="C40" s="6" t="s">
        <v>110</v>
      </c>
      <c r="D40" s="113">
        <v>35200</v>
      </c>
      <c r="E40" s="114"/>
      <c r="F40" s="132"/>
      <c r="G40" s="150"/>
      <c r="H40" s="150"/>
      <c r="I40" s="133"/>
      <c r="J40" s="13">
        <f t="shared" si="1"/>
        <v>49280</v>
      </c>
      <c r="K40" s="200"/>
      <c r="L40" s="132"/>
      <c r="M40" s="150"/>
      <c r="N40" s="150"/>
      <c r="O40" s="175"/>
    </row>
    <row r="41" spans="1:15" x14ac:dyDescent="0.2">
      <c r="A41" s="64"/>
      <c r="B41" s="192"/>
      <c r="C41" s="6" t="s">
        <v>111</v>
      </c>
      <c r="D41" s="113">
        <v>43200</v>
      </c>
      <c r="E41" s="114"/>
      <c r="F41" s="132"/>
      <c r="G41" s="150"/>
      <c r="H41" s="150"/>
      <c r="I41" s="133"/>
      <c r="J41" s="13">
        <f t="shared" si="1"/>
        <v>60480</v>
      </c>
      <c r="K41" s="200"/>
      <c r="L41" s="132"/>
      <c r="M41" s="150"/>
      <c r="N41" s="150"/>
      <c r="O41" s="175"/>
    </row>
    <row r="42" spans="1:15" x14ac:dyDescent="0.2">
      <c r="A42" s="64"/>
      <c r="B42" s="192"/>
      <c r="C42" s="6" t="s">
        <v>112</v>
      </c>
      <c r="D42" s="113">
        <v>51450</v>
      </c>
      <c r="E42" s="114"/>
      <c r="F42" s="151"/>
      <c r="G42" s="152"/>
      <c r="H42" s="152"/>
      <c r="I42" s="153"/>
      <c r="J42" s="13">
        <f t="shared" si="1"/>
        <v>72030</v>
      </c>
      <c r="K42" s="200"/>
      <c r="L42" s="132"/>
      <c r="M42" s="150"/>
      <c r="N42" s="150"/>
      <c r="O42" s="175"/>
    </row>
    <row r="43" spans="1:15" x14ac:dyDescent="0.2">
      <c r="A43" s="64"/>
      <c r="B43" s="192"/>
      <c r="C43" s="6" t="s">
        <v>113</v>
      </c>
      <c r="D43" s="130"/>
      <c r="E43" s="131"/>
      <c r="F43" s="113">
        <v>48900</v>
      </c>
      <c r="G43" s="114"/>
      <c r="H43" s="6">
        <v>48900</v>
      </c>
      <c r="I43" s="6">
        <f>+H43+1300</f>
        <v>50200</v>
      </c>
      <c r="J43" s="200"/>
      <c r="K43" s="200"/>
      <c r="L43" s="115">
        <f t="shared" si="1"/>
        <v>68460</v>
      </c>
      <c r="M43" s="116"/>
      <c r="N43" s="13">
        <f t="shared" si="2"/>
        <v>68460</v>
      </c>
      <c r="O43" s="14">
        <f t="shared" si="2"/>
        <v>70280</v>
      </c>
    </row>
    <row r="44" spans="1:15" x14ac:dyDescent="0.2">
      <c r="A44" s="64"/>
      <c r="B44" s="194"/>
      <c r="C44" s="6" t="s">
        <v>114</v>
      </c>
      <c r="D44" s="151"/>
      <c r="E44" s="153"/>
      <c r="F44" s="113">
        <v>61400</v>
      </c>
      <c r="G44" s="114"/>
      <c r="H44" s="6">
        <v>61400</v>
      </c>
      <c r="I44" s="6">
        <f>+H44+1300</f>
        <v>62700</v>
      </c>
      <c r="J44" s="196"/>
      <c r="K44" s="200"/>
      <c r="L44" s="115">
        <f t="shared" si="1"/>
        <v>85960</v>
      </c>
      <c r="M44" s="116"/>
      <c r="N44" s="13">
        <f t="shared" si="2"/>
        <v>85960</v>
      </c>
      <c r="O44" s="14">
        <f t="shared" si="2"/>
        <v>87780</v>
      </c>
    </row>
    <row r="45" spans="1:15" x14ac:dyDescent="0.2">
      <c r="A45" s="188" t="s">
        <v>45</v>
      </c>
      <c r="B45" s="191" t="s">
        <v>52</v>
      </c>
      <c r="C45" s="6" t="s">
        <v>109</v>
      </c>
      <c r="D45" s="113">
        <v>27700</v>
      </c>
      <c r="E45" s="114"/>
      <c r="F45" s="130"/>
      <c r="G45" s="149"/>
      <c r="H45" s="149"/>
      <c r="I45" s="131"/>
      <c r="J45" s="13">
        <f t="shared" si="1"/>
        <v>38780</v>
      </c>
      <c r="K45" s="200"/>
      <c r="L45" s="130"/>
      <c r="M45" s="149"/>
      <c r="N45" s="149"/>
      <c r="O45" s="174"/>
    </row>
    <row r="46" spans="1:15" x14ac:dyDescent="0.2">
      <c r="A46" s="189"/>
      <c r="B46" s="192"/>
      <c r="C46" s="6" t="s">
        <v>110</v>
      </c>
      <c r="D46" s="113">
        <v>33700</v>
      </c>
      <c r="E46" s="114"/>
      <c r="F46" s="132"/>
      <c r="G46" s="150"/>
      <c r="H46" s="150"/>
      <c r="I46" s="133"/>
      <c r="J46" s="13">
        <f t="shared" si="1"/>
        <v>47180</v>
      </c>
      <c r="K46" s="200"/>
      <c r="L46" s="132"/>
      <c r="M46" s="150"/>
      <c r="N46" s="150"/>
      <c r="O46" s="175"/>
    </row>
    <row r="47" spans="1:15" x14ac:dyDescent="0.2">
      <c r="A47" s="189"/>
      <c r="B47" s="192"/>
      <c r="C47" s="6" t="s">
        <v>111</v>
      </c>
      <c r="D47" s="113">
        <v>41200</v>
      </c>
      <c r="E47" s="114"/>
      <c r="F47" s="132"/>
      <c r="G47" s="150"/>
      <c r="H47" s="150"/>
      <c r="I47" s="133"/>
      <c r="J47" s="13">
        <f t="shared" si="1"/>
        <v>57680</v>
      </c>
      <c r="K47" s="200"/>
      <c r="L47" s="132"/>
      <c r="M47" s="150"/>
      <c r="N47" s="150"/>
      <c r="O47" s="175"/>
    </row>
    <row r="48" spans="1:15" x14ac:dyDescent="0.2">
      <c r="A48" s="189"/>
      <c r="B48" s="192"/>
      <c r="C48" s="6" t="s">
        <v>112</v>
      </c>
      <c r="D48" s="113">
        <v>49800</v>
      </c>
      <c r="E48" s="114"/>
      <c r="F48" s="132"/>
      <c r="G48" s="150"/>
      <c r="H48" s="150"/>
      <c r="I48" s="133"/>
      <c r="J48" s="13">
        <f t="shared" si="1"/>
        <v>69720</v>
      </c>
      <c r="K48" s="200"/>
      <c r="L48" s="132"/>
      <c r="M48" s="150"/>
      <c r="N48" s="150"/>
      <c r="O48" s="175"/>
    </row>
    <row r="49" spans="1:15" x14ac:dyDescent="0.2">
      <c r="A49" s="189"/>
      <c r="B49" s="192"/>
      <c r="C49" s="6" t="s">
        <v>113</v>
      </c>
      <c r="D49" s="132"/>
      <c r="E49" s="133"/>
      <c r="F49" s="227">
        <v>48900</v>
      </c>
      <c r="G49" s="228"/>
      <c r="H49" s="6">
        <v>48900</v>
      </c>
      <c r="I49" s="6">
        <f>+H49+1300</f>
        <v>50200</v>
      </c>
      <c r="J49" s="200"/>
      <c r="K49" s="200"/>
      <c r="L49" s="115">
        <f t="shared" si="1"/>
        <v>68460</v>
      </c>
      <c r="M49" s="116"/>
      <c r="N49" s="13">
        <f t="shared" si="2"/>
        <v>68460</v>
      </c>
      <c r="O49" s="14">
        <f t="shared" si="2"/>
        <v>70280</v>
      </c>
    </row>
    <row r="50" spans="1:15" ht="13.5" thickBot="1" x14ac:dyDescent="0.25">
      <c r="A50" s="190"/>
      <c r="B50" s="193"/>
      <c r="C50" s="8" t="s">
        <v>114</v>
      </c>
      <c r="D50" s="134"/>
      <c r="E50" s="135"/>
      <c r="F50" s="186">
        <v>58900</v>
      </c>
      <c r="G50" s="187"/>
      <c r="H50" s="8">
        <v>58900</v>
      </c>
      <c r="I50" s="8">
        <f>+H50+1300</f>
        <v>60200</v>
      </c>
      <c r="J50" s="201"/>
      <c r="K50" s="201"/>
      <c r="L50" s="141">
        <f t="shared" si="1"/>
        <v>82460</v>
      </c>
      <c r="M50" s="142"/>
      <c r="N50" s="15">
        <f t="shared" si="2"/>
        <v>82460</v>
      </c>
      <c r="O50" s="16">
        <f t="shared" si="2"/>
        <v>84280</v>
      </c>
    </row>
  </sheetData>
  <sheetProtection password="BA19" sheet="1" objects="1" scenarios="1"/>
  <mergeCells count="157">
    <mergeCell ref="J2:N2"/>
    <mergeCell ref="J30:N30"/>
    <mergeCell ref="D17:E19"/>
    <mergeCell ref="D9:E11"/>
    <mergeCell ref="D25:E27"/>
    <mergeCell ref="J25:K27"/>
    <mergeCell ref="L20:O24"/>
    <mergeCell ref="A28:O28"/>
    <mergeCell ref="F4:I8"/>
    <mergeCell ref="L4:O8"/>
    <mergeCell ref="J9:K11"/>
    <mergeCell ref="L12:O16"/>
    <mergeCell ref="F12:I16"/>
    <mergeCell ref="F20:I24"/>
    <mergeCell ref="J24:K24"/>
    <mergeCell ref="J17:K17"/>
    <mergeCell ref="J18:K18"/>
    <mergeCell ref="J19:K19"/>
    <mergeCell ref="J14:K14"/>
    <mergeCell ref="J15:K15"/>
    <mergeCell ref="J16:K16"/>
    <mergeCell ref="J20:K20"/>
    <mergeCell ref="J21:K21"/>
    <mergeCell ref="J22:K22"/>
    <mergeCell ref="J4:K4"/>
    <mergeCell ref="J5:K5"/>
    <mergeCell ref="J6:K6"/>
    <mergeCell ref="J7:K7"/>
    <mergeCell ref="J8:K8"/>
    <mergeCell ref="J12:K12"/>
    <mergeCell ref="F49:G49"/>
    <mergeCell ref="L49:M49"/>
    <mergeCell ref="F50:G50"/>
    <mergeCell ref="L50:M50"/>
    <mergeCell ref="K37:K50"/>
    <mergeCell ref="L39:O42"/>
    <mergeCell ref="L45:O48"/>
    <mergeCell ref="J43:J44"/>
    <mergeCell ref="F43:G43"/>
    <mergeCell ref="L43:M43"/>
    <mergeCell ref="F44:G44"/>
    <mergeCell ref="L44:M44"/>
    <mergeCell ref="L37:M37"/>
    <mergeCell ref="L38:M38"/>
    <mergeCell ref="J37:J38"/>
    <mergeCell ref="A29:O29"/>
    <mergeCell ref="A30:A32"/>
    <mergeCell ref="B30:B32"/>
    <mergeCell ref="D48:E48"/>
    <mergeCell ref="J49:J50"/>
    <mergeCell ref="F45:I48"/>
    <mergeCell ref="D49:E50"/>
    <mergeCell ref="A45:A50"/>
    <mergeCell ref="B45:B50"/>
    <mergeCell ref="D45:E45"/>
    <mergeCell ref="D46:E46"/>
    <mergeCell ref="D47:E47"/>
    <mergeCell ref="D43:E44"/>
    <mergeCell ref="D42:E42"/>
    <mergeCell ref="F39:I42"/>
    <mergeCell ref="A39:A44"/>
    <mergeCell ref="B39:B44"/>
    <mergeCell ref="D39:E39"/>
    <mergeCell ref="D40:E40"/>
    <mergeCell ref="D41:E41"/>
    <mergeCell ref="F37:G37"/>
    <mergeCell ref="F38:G38"/>
    <mergeCell ref="D37:E38"/>
    <mergeCell ref="A33:A38"/>
    <mergeCell ref="B33:B38"/>
    <mergeCell ref="D36:E36"/>
    <mergeCell ref="K33:O36"/>
    <mergeCell ref="F33:I36"/>
    <mergeCell ref="D34:E34"/>
    <mergeCell ref="D35:E35"/>
    <mergeCell ref="L31:M31"/>
    <mergeCell ref="N31:O31"/>
    <mergeCell ref="D32:E32"/>
    <mergeCell ref="F32:G32"/>
    <mergeCell ref="L32:M32"/>
    <mergeCell ref="D33:E33"/>
    <mergeCell ref="C30:C32"/>
    <mergeCell ref="D30:I30"/>
    <mergeCell ref="D31:E31"/>
    <mergeCell ref="F31:G31"/>
    <mergeCell ref="H31:I31"/>
    <mergeCell ref="J31:K31"/>
    <mergeCell ref="F26:G26"/>
    <mergeCell ref="H26:I26"/>
    <mergeCell ref="L26:M26"/>
    <mergeCell ref="N26:O26"/>
    <mergeCell ref="F27:G27"/>
    <mergeCell ref="H27:I27"/>
    <mergeCell ref="L27:M27"/>
    <mergeCell ref="N27:O27"/>
    <mergeCell ref="D24:E24"/>
    <mergeCell ref="F25:G25"/>
    <mergeCell ref="H25:I25"/>
    <mergeCell ref="L25:M25"/>
    <mergeCell ref="N25:O25"/>
    <mergeCell ref="D23:E23"/>
    <mergeCell ref="J23:K23"/>
    <mergeCell ref="D21:E21"/>
    <mergeCell ref="A20:A27"/>
    <mergeCell ref="B20:B27"/>
    <mergeCell ref="D20:E20"/>
    <mergeCell ref="D22:E22"/>
    <mergeCell ref="F18:G18"/>
    <mergeCell ref="H18:I18"/>
    <mergeCell ref="N11:O11"/>
    <mergeCell ref="A12:A19"/>
    <mergeCell ref="B12:B19"/>
    <mergeCell ref="D12:E12"/>
    <mergeCell ref="L18:M18"/>
    <mergeCell ref="N18:O18"/>
    <mergeCell ref="F19:G19"/>
    <mergeCell ref="H19:I19"/>
    <mergeCell ref="L19:M19"/>
    <mergeCell ref="N19:O19"/>
    <mergeCell ref="D16:E16"/>
    <mergeCell ref="F17:G17"/>
    <mergeCell ref="H17:I17"/>
    <mergeCell ref="L17:M17"/>
    <mergeCell ref="N17:O17"/>
    <mergeCell ref="D7:E7"/>
    <mergeCell ref="D8:E8"/>
    <mergeCell ref="D14:E14"/>
    <mergeCell ref="D15:E15"/>
    <mergeCell ref="D13:E13"/>
    <mergeCell ref="J13:K13"/>
    <mergeCell ref="F11:G11"/>
    <mergeCell ref="H11:I11"/>
    <mergeCell ref="L11:M11"/>
    <mergeCell ref="D6:E6"/>
    <mergeCell ref="L3:M3"/>
    <mergeCell ref="N3:O3"/>
    <mergeCell ref="A4:A11"/>
    <mergeCell ref="B4:B11"/>
    <mergeCell ref="D4:E4"/>
    <mergeCell ref="D5:E5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F9:G9"/>
    <mergeCell ref="H9:I9"/>
    <mergeCell ref="L9:M9"/>
    <mergeCell ref="N9:O9"/>
    <mergeCell ref="F10:G10"/>
    <mergeCell ref="H10:I10"/>
    <mergeCell ref="L10:M10"/>
    <mergeCell ref="N10:O10"/>
  </mergeCells>
  <hyperlinks>
    <hyperlink ref="A12" r:id="rId1" display="http://www.oocl.com/india/eng/localinformation/localsurcharges/Local+Surcharge+for+Mundra.htm"/>
    <hyperlink ref="A4" r:id="rId2" display="http://www.oocl.com/india/eng/localinformation/localsurcharges/default.htm"/>
    <hyperlink ref="A33" r:id="rId3" display="http://www.oocl.com/india/eng/localinformation/localsurcharges/default.htm"/>
    <hyperlink ref="A45" r:id="rId4" display="http://www.oocl.com/india/eng/localinformation/localsurcharges/Local+Surcharge+for+Mundra.htm"/>
    <hyperlink ref="O30" location="'IHL CITY-ICD LIST'!A1" display="HOME"/>
    <hyperlink ref="O2" location="'IHL CITY-ICD LIST'!A1" display="HOME"/>
  </hyperlinks>
  <pageMargins left="0.7" right="0.7" top="0.75" bottom="0.75" header="0.3" footer="0.3"/>
  <pageSetup paperSize="9" scale="54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115" zoomScaleNormal="130" zoomScaleSheetLayoutView="115" workbookViewId="0">
      <selection activeCell="H4" sqref="H4:I8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7.42578125" customWidth="1"/>
    <col min="4" max="15" width="9.140625" customWidth="1"/>
  </cols>
  <sheetData>
    <row r="1" spans="1:15" ht="21.75" thickBot="1" x14ac:dyDescent="0.25">
      <c r="A1" s="92" t="s">
        <v>167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45</v>
      </c>
      <c r="B4" s="110" t="s">
        <v>37</v>
      </c>
      <c r="C4" s="6" t="s">
        <v>70</v>
      </c>
      <c r="D4" s="182">
        <v>45500</v>
      </c>
      <c r="E4" s="183"/>
      <c r="F4" s="130"/>
      <c r="G4" s="131"/>
      <c r="H4" s="130"/>
      <c r="I4" s="131"/>
      <c r="J4" s="219">
        <f t="shared" ref="J4:J16" si="0">+D4+(D4*0.4)</f>
        <v>63700</v>
      </c>
      <c r="K4" s="220"/>
      <c r="L4" s="130"/>
      <c r="M4" s="149"/>
      <c r="N4" s="149"/>
      <c r="O4" s="131"/>
    </row>
    <row r="5" spans="1:15" x14ac:dyDescent="0.2">
      <c r="A5" s="62"/>
      <c r="B5" s="111"/>
      <c r="C5" s="6" t="s">
        <v>71</v>
      </c>
      <c r="D5" s="182">
        <v>52500</v>
      </c>
      <c r="E5" s="183"/>
      <c r="F5" s="132"/>
      <c r="G5" s="133"/>
      <c r="H5" s="132"/>
      <c r="I5" s="133"/>
      <c r="J5" s="219">
        <f t="shared" si="0"/>
        <v>73500</v>
      </c>
      <c r="K5" s="220"/>
      <c r="L5" s="132"/>
      <c r="M5" s="150"/>
      <c r="N5" s="150"/>
      <c r="O5" s="133"/>
    </row>
    <row r="6" spans="1:15" x14ac:dyDescent="0.2">
      <c r="A6" s="62"/>
      <c r="B6" s="111"/>
      <c r="C6" s="6" t="s">
        <v>72</v>
      </c>
      <c r="D6" s="182">
        <v>61500</v>
      </c>
      <c r="E6" s="183"/>
      <c r="F6" s="132"/>
      <c r="G6" s="133"/>
      <c r="H6" s="132"/>
      <c r="I6" s="133"/>
      <c r="J6" s="219">
        <f t="shared" si="0"/>
        <v>86100</v>
      </c>
      <c r="K6" s="220"/>
      <c r="L6" s="132"/>
      <c r="M6" s="150"/>
      <c r="N6" s="150"/>
      <c r="O6" s="133"/>
    </row>
    <row r="7" spans="1:15" x14ac:dyDescent="0.2">
      <c r="A7" s="62"/>
      <c r="B7" s="111"/>
      <c r="C7" s="6" t="s">
        <v>88</v>
      </c>
      <c r="D7" s="182">
        <v>70500</v>
      </c>
      <c r="E7" s="183"/>
      <c r="F7" s="132"/>
      <c r="G7" s="133"/>
      <c r="H7" s="132"/>
      <c r="I7" s="133"/>
      <c r="J7" s="219">
        <f t="shared" si="0"/>
        <v>98700</v>
      </c>
      <c r="K7" s="220"/>
      <c r="L7" s="132"/>
      <c r="M7" s="150"/>
      <c r="N7" s="150"/>
      <c r="O7" s="133"/>
    </row>
    <row r="8" spans="1:15" x14ac:dyDescent="0.2">
      <c r="A8" s="62"/>
      <c r="B8" s="111"/>
      <c r="C8" s="6" t="s">
        <v>89</v>
      </c>
      <c r="D8" s="113">
        <v>71500</v>
      </c>
      <c r="E8" s="114"/>
      <c r="F8" s="151"/>
      <c r="G8" s="153"/>
      <c r="H8" s="151"/>
      <c r="I8" s="153"/>
      <c r="J8" s="219">
        <f t="shared" si="0"/>
        <v>100100</v>
      </c>
      <c r="K8" s="220"/>
      <c r="L8" s="151"/>
      <c r="M8" s="152"/>
      <c r="N8" s="152"/>
      <c r="O8" s="153"/>
    </row>
    <row r="9" spans="1:15" x14ac:dyDescent="0.2">
      <c r="A9" s="62"/>
      <c r="B9" s="111"/>
      <c r="C9" s="6" t="s">
        <v>73</v>
      </c>
      <c r="D9" s="130"/>
      <c r="E9" s="131"/>
      <c r="F9" s="113">
        <v>87500</v>
      </c>
      <c r="G9" s="114"/>
      <c r="H9" s="113">
        <v>78500</v>
      </c>
      <c r="I9" s="114"/>
      <c r="J9" s="229"/>
      <c r="K9" s="230"/>
      <c r="L9" s="219">
        <f>+F9+(F9*0.4)</f>
        <v>122500</v>
      </c>
      <c r="M9" s="220"/>
      <c r="N9" s="219">
        <f>+H9+(H9*0.4)</f>
        <v>109900</v>
      </c>
      <c r="O9" s="221"/>
    </row>
    <row r="10" spans="1:15" x14ac:dyDescent="0.2">
      <c r="A10" s="62"/>
      <c r="B10" s="111"/>
      <c r="C10" s="6" t="s">
        <v>87</v>
      </c>
      <c r="D10" s="132"/>
      <c r="E10" s="133"/>
      <c r="F10" s="113">
        <v>97500</v>
      </c>
      <c r="G10" s="114"/>
      <c r="H10" s="113">
        <v>88500</v>
      </c>
      <c r="I10" s="114"/>
      <c r="J10" s="231"/>
      <c r="K10" s="232"/>
      <c r="L10" s="219">
        <f>+F10+(F10*0.4)</f>
        <v>136500</v>
      </c>
      <c r="M10" s="220"/>
      <c r="N10" s="219">
        <f>+H10+(H10*0.4)</f>
        <v>123900</v>
      </c>
      <c r="O10" s="221"/>
    </row>
    <row r="11" spans="1:15" ht="13.5" thickBot="1" x14ac:dyDescent="0.25">
      <c r="A11" s="148"/>
      <c r="B11" s="177"/>
      <c r="C11" s="6" t="s">
        <v>90</v>
      </c>
      <c r="D11" s="151"/>
      <c r="E11" s="153"/>
      <c r="F11" s="113">
        <f>+F10+2000</f>
        <v>99500</v>
      </c>
      <c r="G11" s="114"/>
      <c r="H11" s="113">
        <f>+H10+2000</f>
        <v>90500</v>
      </c>
      <c r="I11" s="114"/>
      <c r="J11" s="238"/>
      <c r="K11" s="239"/>
      <c r="L11" s="219">
        <f>+F11+(F11*0.4)</f>
        <v>139300</v>
      </c>
      <c r="M11" s="220"/>
      <c r="N11" s="219">
        <f>+H11+(H11*0.4)</f>
        <v>126700</v>
      </c>
      <c r="O11" s="221"/>
    </row>
    <row r="12" spans="1:15" x14ac:dyDescent="0.2">
      <c r="A12" s="107" t="s">
        <v>65</v>
      </c>
      <c r="B12" s="110" t="s">
        <v>37</v>
      </c>
      <c r="C12" s="6" t="s">
        <v>70</v>
      </c>
      <c r="D12" s="182">
        <v>46000</v>
      </c>
      <c r="E12" s="183"/>
      <c r="F12" s="130"/>
      <c r="G12" s="149"/>
      <c r="H12" s="149"/>
      <c r="I12" s="131"/>
      <c r="J12" s="219">
        <f t="shared" si="0"/>
        <v>64400</v>
      </c>
      <c r="K12" s="220"/>
      <c r="L12" s="130"/>
      <c r="M12" s="149"/>
      <c r="N12" s="149"/>
      <c r="O12" s="131"/>
    </row>
    <row r="13" spans="1:15" x14ac:dyDescent="0.2">
      <c r="A13" s="222"/>
      <c r="B13" s="111"/>
      <c r="C13" s="6" t="s">
        <v>71</v>
      </c>
      <c r="D13" s="182">
        <v>51500</v>
      </c>
      <c r="E13" s="183"/>
      <c r="F13" s="132"/>
      <c r="G13" s="150"/>
      <c r="H13" s="150"/>
      <c r="I13" s="133"/>
      <c r="J13" s="219">
        <f t="shared" si="0"/>
        <v>72100</v>
      </c>
      <c r="K13" s="220"/>
      <c r="L13" s="132"/>
      <c r="M13" s="150"/>
      <c r="N13" s="150"/>
      <c r="O13" s="133"/>
    </row>
    <row r="14" spans="1:15" x14ac:dyDescent="0.2">
      <c r="A14" s="222"/>
      <c r="B14" s="111"/>
      <c r="C14" s="6" t="s">
        <v>72</v>
      </c>
      <c r="D14" s="182">
        <v>59500</v>
      </c>
      <c r="E14" s="183"/>
      <c r="F14" s="132"/>
      <c r="G14" s="150"/>
      <c r="H14" s="150"/>
      <c r="I14" s="133"/>
      <c r="J14" s="219">
        <f t="shared" si="0"/>
        <v>83300</v>
      </c>
      <c r="K14" s="220"/>
      <c r="L14" s="132"/>
      <c r="M14" s="150"/>
      <c r="N14" s="150"/>
      <c r="O14" s="133"/>
    </row>
    <row r="15" spans="1:15" x14ac:dyDescent="0.2">
      <c r="A15" s="222"/>
      <c r="B15" s="111"/>
      <c r="C15" s="6" t="s">
        <v>88</v>
      </c>
      <c r="D15" s="182">
        <v>68500</v>
      </c>
      <c r="E15" s="183"/>
      <c r="F15" s="132"/>
      <c r="G15" s="150"/>
      <c r="H15" s="150"/>
      <c r="I15" s="133"/>
      <c r="J15" s="219">
        <f t="shared" si="0"/>
        <v>95900</v>
      </c>
      <c r="K15" s="220"/>
      <c r="L15" s="132"/>
      <c r="M15" s="150"/>
      <c r="N15" s="150"/>
      <c r="O15" s="133"/>
    </row>
    <row r="16" spans="1:15" x14ac:dyDescent="0.2">
      <c r="A16" s="222"/>
      <c r="B16" s="111"/>
      <c r="C16" s="6" t="s">
        <v>89</v>
      </c>
      <c r="D16" s="113">
        <v>69500</v>
      </c>
      <c r="E16" s="114"/>
      <c r="F16" s="151"/>
      <c r="G16" s="152"/>
      <c r="H16" s="152"/>
      <c r="I16" s="153"/>
      <c r="J16" s="219">
        <f t="shared" si="0"/>
        <v>97300</v>
      </c>
      <c r="K16" s="220"/>
      <c r="L16" s="151"/>
      <c r="M16" s="152"/>
      <c r="N16" s="152"/>
      <c r="O16" s="153"/>
    </row>
    <row r="17" spans="1:15" x14ac:dyDescent="0.2">
      <c r="A17" s="222"/>
      <c r="B17" s="111"/>
      <c r="C17" s="6" t="s">
        <v>73</v>
      </c>
      <c r="D17" s="130"/>
      <c r="E17" s="131"/>
      <c r="F17" s="113">
        <v>88500</v>
      </c>
      <c r="G17" s="114"/>
      <c r="H17" s="113">
        <v>79500</v>
      </c>
      <c r="I17" s="114"/>
      <c r="J17" s="229"/>
      <c r="K17" s="230"/>
      <c r="L17" s="219">
        <f>+F17+(F17*0.4)</f>
        <v>123900</v>
      </c>
      <c r="M17" s="220"/>
      <c r="N17" s="219">
        <f>+H17+(H17*0.4)</f>
        <v>111300</v>
      </c>
      <c r="O17" s="221"/>
    </row>
    <row r="18" spans="1:15" x14ac:dyDescent="0.2">
      <c r="A18" s="222"/>
      <c r="B18" s="111"/>
      <c r="C18" s="6" t="s">
        <v>87</v>
      </c>
      <c r="D18" s="132"/>
      <c r="E18" s="133"/>
      <c r="F18" s="113">
        <v>98500</v>
      </c>
      <c r="G18" s="114"/>
      <c r="H18" s="113">
        <v>90000</v>
      </c>
      <c r="I18" s="114"/>
      <c r="J18" s="231"/>
      <c r="K18" s="232"/>
      <c r="L18" s="219">
        <f>+F18+(F18*0.4)</f>
        <v>137900</v>
      </c>
      <c r="M18" s="220"/>
      <c r="N18" s="219">
        <f>+H18+(H18*0.4)</f>
        <v>126000</v>
      </c>
      <c r="O18" s="221"/>
    </row>
    <row r="19" spans="1:15" x14ac:dyDescent="0.2">
      <c r="A19" s="222"/>
      <c r="B19" s="111"/>
      <c r="C19" s="6" t="s">
        <v>90</v>
      </c>
      <c r="D19" s="151"/>
      <c r="E19" s="153"/>
      <c r="F19" s="113">
        <f>+F18+2000</f>
        <v>100500</v>
      </c>
      <c r="G19" s="114"/>
      <c r="H19" s="113">
        <f>+H18+2000</f>
        <v>92000</v>
      </c>
      <c r="I19" s="114"/>
      <c r="J19" s="238"/>
      <c r="K19" s="239"/>
      <c r="L19" s="219">
        <f>+F19+(F19*0.4)</f>
        <v>140700</v>
      </c>
      <c r="M19" s="220"/>
      <c r="N19" s="219">
        <f>+H19+(H19*0.4)</f>
        <v>128800</v>
      </c>
      <c r="O19" s="221"/>
    </row>
  </sheetData>
  <sheetProtection password="BA19" sheet="1" objects="1" scenarios="1"/>
  <mergeCells count="69">
    <mergeCell ref="D8:E8"/>
    <mergeCell ref="L4:O8"/>
    <mergeCell ref="L12:O16"/>
    <mergeCell ref="J9:K11"/>
    <mergeCell ref="J16:K16"/>
    <mergeCell ref="J6:K6"/>
    <mergeCell ref="J7:K7"/>
    <mergeCell ref="J8:K8"/>
    <mergeCell ref="J12:K12"/>
    <mergeCell ref="J13:K13"/>
    <mergeCell ref="J14:K14"/>
    <mergeCell ref="J4:K4"/>
    <mergeCell ref="F9:G9"/>
    <mergeCell ref="H9:I9"/>
    <mergeCell ref="D15:E15"/>
    <mergeCell ref="D13:E13"/>
    <mergeCell ref="J2:N2"/>
    <mergeCell ref="L3:M3"/>
    <mergeCell ref="L17:M17"/>
    <mergeCell ref="N17:O17"/>
    <mergeCell ref="J15:K15"/>
    <mergeCell ref="F18:G18"/>
    <mergeCell ref="H18:I18"/>
    <mergeCell ref="F17:G17"/>
    <mergeCell ref="H17:I17"/>
    <mergeCell ref="F12:I16"/>
    <mergeCell ref="N18:O18"/>
    <mergeCell ref="N19:O19"/>
    <mergeCell ref="J17:K19"/>
    <mergeCell ref="H4:I8"/>
    <mergeCell ref="A12:A19"/>
    <mergeCell ref="B12:B19"/>
    <mergeCell ref="D12:E12"/>
    <mergeCell ref="D14:E14"/>
    <mergeCell ref="L18:M18"/>
    <mergeCell ref="F19:G19"/>
    <mergeCell ref="H19:I19"/>
    <mergeCell ref="L19:M19"/>
    <mergeCell ref="D17:E19"/>
    <mergeCell ref="D16:E16"/>
    <mergeCell ref="A4:A11"/>
    <mergeCell ref="B4:B11"/>
    <mergeCell ref="D4:E4"/>
    <mergeCell ref="L9:M9"/>
    <mergeCell ref="N9:O9"/>
    <mergeCell ref="D6:E6"/>
    <mergeCell ref="D7:E7"/>
    <mergeCell ref="D5:E5"/>
    <mergeCell ref="J5:K5"/>
    <mergeCell ref="F4:G8"/>
    <mergeCell ref="D9:E11"/>
    <mergeCell ref="L11:M11"/>
    <mergeCell ref="F10:G10"/>
    <mergeCell ref="H10:I10"/>
    <mergeCell ref="N11:O11"/>
    <mergeCell ref="L10:M10"/>
    <mergeCell ref="N10:O10"/>
    <mergeCell ref="F11:G11"/>
    <mergeCell ref="H11:I11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N3:O3"/>
  </mergeCells>
  <hyperlinks>
    <hyperlink ref="A4" r:id="rId1" display="http://www.oocl.com/india/eng/localinformation/localsurcharges/Local+Surcharge+for+Mundra.htm"/>
    <hyperlink ref="O2" location="'IHL CITY-ICD LIST'!A1" display="HOME"/>
  </hyperlinks>
  <pageMargins left="0.7" right="0.7" top="0.75" bottom="0.75" header="0.3" footer="0.3"/>
  <pageSetup paperSize="9" scale="57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zoomScale="115" zoomScaleNormal="115" zoomScaleSheetLayoutView="115" workbookViewId="0">
      <selection activeCell="O2" sqref="O2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  <col min="12" max="12" width="6.42578125" bestFit="1" customWidth="1"/>
  </cols>
  <sheetData>
    <row r="1" spans="1:15" ht="21.75" thickBot="1" x14ac:dyDescent="0.25">
      <c r="A1" s="92" t="s">
        <v>165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182">
        <v>53500</v>
      </c>
      <c r="E4" s="183"/>
      <c r="F4" s="130"/>
      <c r="G4" s="149"/>
      <c r="H4" s="149"/>
      <c r="I4" s="131"/>
      <c r="J4" s="219">
        <f t="shared" ref="J4:J16" si="0">+D4+(D4*0.4)</f>
        <v>74900</v>
      </c>
      <c r="K4" s="220"/>
      <c r="L4" s="130"/>
      <c r="M4" s="149"/>
      <c r="N4" s="149"/>
      <c r="O4" s="174"/>
    </row>
    <row r="5" spans="1:15" x14ac:dyDescent="0.2">
      <c r="A5" s="62"/>
      <c r="B5" s="111"/>
      <c r="C5" s="6" t="s">
        <v>71</v>
      </c>
      <c r="D5" s="182">
        <v>61500</v>
      </c>
      <c r="E5" s="183"/>
      <c r="F5" s="132"/>
      <c r="G5" s="150"/>
      <c r="H5" s="150"/>
      <c r="I5" s="133"/>
      <c r="J5" s="219">
        <f t="shared" si="0"/>
        <v>86100</v>
      </c>
      <c r="K5" s="220"/>
      <c r="L5" s="132"/>
      <c r="M5" s="150"/>
      <c r="N5" s="150"/>
      <c r="O5" s="175"/>
    </row>
    <row r="6" spans="1:15" x14ac:dyDescent="0.2">
      <c r="A6" s="62"/>
      <c r="B6" s="111"/>
      <c r="C6" s="6" t="s">
        <v>72</v>
      </c>
      <c r="D6" s="182">
        <v>71500</v>
      </c>
      <c r="E6" s="183"/>
      <c r="F6" s="132"/>
      <c r="G6" s="150"/>
      <c r="H6" s="150"/>
      <c r="I6" s="133"/>
      <c r="J6" s="219">
        <f t="shared" si="0"/>
        <v>100100</v>
      </c>
      <c r="K6" s="220"/>
      <c r="L6" s="132"/>
      <c r="M6" s="150"/>
      <c r="N6" s="150"/>
      <c r="O6" s="175"/>
    </row>
    <row r="7" spans="1:15" x14ac:dyDescent="0.2">
      <c r="A7" s="62"/>
      <c r="B7" s="111"/>
      <c r="C7" s="6" t="s">
        <v>88</v>
      </c>
      <c r="D7" s="182">
        <v>82500</v>
      </c>
      <c r="E7" s="183"/>
      <c r="F7" s="132"/>
      <c r="G7" s="150"/>
      <c r="H7" s="150"/>
      <c r="I7" s="133"/>
      <c r="J7" s="219">
        <f t="shared" si="0"/>
        <v>115500</v>
      </c>
      <c r="K7" s="220"/>
      <c r="L7" s="132"/>
      <c r="M7" s="150"/>
      <c r="N7" s="150"/>
      <c r="O7" s="175"/>
    </row>
    <row r="8" spans="1:15" x14ac:dyDescent="0.2">
      <c r="A8" s="62"/>
      <c r="B8" s="111"/>
      <c r="C8" s="6" t="s">
        <v>89</v>
      </c>
      <c r="D8" s="113">
        <v>83500</v>
      </c>
      <c r="E8" s="114"/>
      <c r="F8" s="151"/>
      <c r="G8" s="152"/>
      <c r="H8" s="152"/>
      <c r="I8" s="153"/>
      <c r="J8" s="219">
        <f t="shared" si="0"/>
        <v>116900</v>
      </c>
      <c r="K8" s="220"/>
      <c r="L8" s="151"/>
      <c r="M8" s="152"/>
      <c r="N8" s="152"/>
      <c r="O8" s="176"/>
    </row>
    <row r="9" spans="1:15" x14ac:dyDescent="0.2">
      <c r="A9" s="62"/>
      <c r="B9" s="111"/>
      <c r="C9" s="6" t="s">
        <v>73</v>
      </c>
      <c r="D9" s="130"/>
      <c r="E9" s="131"/>
      <c r="F9" s="113">
        <v>100000</v>
      </c>
      <c r="G9" s="114"/>
      <c r="H9" s="113">
        <v>90500</v>
      </c>
      <c r="I9" s="114"/>
      <c r="J9" s="229"/>
      <c r="K9" s="230"/>
      <c r="L9" s="219">
        <f>+F9+(F9*0.4)</f>
        <v>140000</v>
      </c>
      <c r="M9" s="220"/>
      <c r="N9" s="219">
        <f>+H9+(H9*0.4)</f>
        <v>126700</v>
      </c>
      <c r="O9" s="221"/>
    </row>
    <row r="10" spans="1:15" x14ac:dyDescent="0.2">
      <c r="A10" s="62"/>
      <c r="B10" s="111"/>
      <c r="C10" s="6" t="s">
        <v>87</v>
      </c>
      <c r="D10" s="132"/>
      <c r="E10" s="133"/>
      <c r="F10" s="113">
        <v>111000</v>
      </c>
      <c r="G10" s="114"/>
      <c r="H10" s="113">
        <v>101500</v>
      </c>
      <c r="I10" s="114"/>
      <c r="J10" s="231"/>
      <c r="K10" s="232"/>
      <c r="L10" s="219">
        <f>+F10+(F10*0.4)</f>
        <v>155400</v>
      </c>
      <c r="M10" s="220"/>
      <c r="N10" s="219">
        <f>+H10+(H10*0.4)</f>
        <v>142100</v>
      </c>
      <c r="O10" s="221"/>
    </row>
    <row r="11" spans="1:15" x14ac:dyDescent="0.2">
      <c r="A11" s="62"/>
      <c r="B11" s="177"/>
      <c r="C11" s="6" t="s">
        <v>90</v>
      </c>
      <c r="D11" s="151"/>
      <c r="E11" s="153"/>
      <c r="F11" s="113">
        <f>+F10+2000</f>
        <v>113000</v>
      </c>
      <c r="G11" s="114"/>
      <c r="H11" s="113">
        <f>+H10+2000</f>
        <v>103500</v>
      </c>
      <c r="I11" s="114"/>
      <c r="J11" s="238"/>
      <c r="K11" s="239"/>
      <c r="L11" s="219">
        <f>+F11+(F11*0.4)</f>
        <v>158200</v>
      </c>
      <c r="M11" s="220"/>
      <c r="N11" s="219">
        <f>+H11+(H11*0.4)</f>
        <v>144900</v>
      </c>
      <c r="O11" s="221"/>
    </row>
    <row r="12" spans="1:15" x14ac:dyDescent="0.2">
      <c r="A12" s="62" t="s">
        <v>45</v>
      </c>
      <c r="B12" s="110" t="s">
        <v>37</v>
      </c>
      <c r="C12" s="6" t="s">
        <v>70</v>
      </c>
      <c r="D12" s="182">
        <v>47500</v>
      </c>
      <c r="E12" s="183"/>
      <c r="F12" s="130"/>
      <c r="G12" s="149"/>
      <c r="H12" s="149"/>
      <c r="I12" s="131"/>
      <c r="J12" s="219">
        <f t="shared" si="0"/>
        <v>66500</v>
      </c>
      <c r="K12" s="220"/>
      <c r="L12" s="130"/>
      <c r="M12" s="149"/>
      <c r="N12" s="149"/>
      <c r="O12" s="174"/>
    </row>
    <row r="13" spans="1:15" x14ac:dyDescent="0.2">
      <c r="A13" s="62"/>
      <c r="B13" s="111"/>
      <c r="C13" s="6" t="s">
        <v>71</v>
      </c>
      <c r="D13" s="182">
        <v>53500</v>
      </c>
      <c r="E13" s="183"/>
      <c r="F13" s="132"/>
      <c r="G13" s="150"/>
      <c r="H13" s="150"/>
      <c r="I13" s="133"/>
      <c r="J13" s="219">
        <f t="shared" si="0"/>
        <v>74900</v>
      </c>
      <c r="K13" s="220"/>
      <c r="L13" s="132"/>
      <c r="M13" s="150"/>
      <c r="N13" s="150"/>
      <c r="O13" s="175"/>
    </row>
    <row r="14" spans="1:15" x14ac:dyDescent="0.2">
      <c r="A14" s="62"/>
      <c r="B14" s="111"/>
      <c r="C14" s="6" t="s">
        <v>72</v>
      </c>
      <c r="D14" s="182">
        <v>62500</v>
      </c>
      <c r="E14" s="183"/>
      <c r="F14" s="132"/>
      <c r="G14" s="150"/>
      <c r="H14" s="150"/>
      <c r="I14" s="133"/>
      <c r="J14" s="219">
        <f t="shared" si="0"/>
        <v>87500</v>
      </c>
      <c r="K14" s="220"/>
      <c r="L14" s="132"/>
      <c r="M14" s="150"/>
      <c r="N14" s="150"/>
      <c r="O14" s="175"/>
    </row>
    <row r="15" spans="1:15" x14ac:dyDescent="0.2">
      <c r="A15" s="62"/>
      <c r="B15" s="111"/>
      <c r="C15" s="6" t="s">
        <v>88</v>
      </c>
      <c r="D15" s="182">
        <v>72500</v>
      </c>
      <c r="E15" s="183"/>
      <c r="F15" s="132"/>
      <c r="G15" s="150"/>
      <c r="H15" s="150"/>
      <c r="I15" s="133"/>
      <c r="J15" s="219">
        <f t="shared" si="0"/>
        <v>101500</v>
      </c>
      <c r="K15" s="220"/>
      <c r="L15" s="132"/>
      <c r="M15" s="150"/>
      <c r="N15" s="150"/>
      <c r="O15" s="175"/>
    </row>
    <row r="16" spans="1:15" x14ac:dyDescent="0.2">
      <c r="A16" s="62"/>
      <c r="B16" s="111"/>
      <c r="C16" s="6" t="s">
        <v>89</v>
      </c>
      <c r="D16" s="113">
        <v>73500</v>
      </c>
      <c r="E16" s="114"/>
      <c r="F16" s="151"/>
      <c r="G16" s="152"/>
      <c r="H16" s="152"/>
      <c r="I16" s="153"/>
      <c r="J16" s="219">
        <f t="shared" si="0"/>
        <v>102900</v>
      </c>
      <c r="K16" s="220"/>
      <c r="L16" s="151"/>
      <c r="M16" s="152"/>
      <c r="N16" s="152"/>
      <c r="O16" s="176"/>
    </row>
    <row r="17" spans="1:15" x14ac:dyDescent="0.2">
      <c r="A17" s="62"/>
      <c r="B17" s="111"/>
      <c r="C17" s="6" t="s">
        <v>73</v>
      </c>
      <c r="D17" s="130"/>
      <c r="E17" s="131"/>
      <c r="F17" s="113">
        <v>90500</v>
      </c>
      <c r="G17" s="114"/>
      <c r="H17" s="113">
        <v>73500</v>
      </c>
      <c r="I17" s="114"/>
      <c r="J17" s="229"/>
      <c r="K17" s="230"/>
      <c r="L17" s="219">
        <f>+F17+(F17*0.4)</f>
        <v>126700</v>
      </c>
      <c r="M17" s="220"/>
      <c r="N17" s="219">
        <f>+H17+(H17*0.4)</f>
        <v>102900</v>
      </c>
      <c r="O17" s="221"/>
    </row>
    <row r="18" spans="1:15" x14ac:dyDescent="0.2">
      <c r="A18" s="62"/>
      <c r="B18" s="111"/>
      <c r="C18" s="6" t="s">
        <v>87</v>
      </c>
      <c r="D18" s="132"/>
      <c r="E18" s="133"/>
      <c r="F18" s="113">
        <v>99000</v>
      </c>
      <c r="G18" s="114"/>
      <c r="H18" s="113">
        <v>82500</v>
      </c>
      <c r="I18" s="114"/>
      <c r="J18" s="231"/>
      <c r="K18" s="232"/>
      <c r="L18" s="219">
        <f>+F18+(F18*0.4)</f>
        <v>138600</v>
      </c>
      <c r="M18" s="220"/>
      <c r="N18" s="219">
        <f>+H18+(H18*0.4)</f>
        <v>115500</v>
      </c>
      <c r="O18" s="221"/>
    </row>
    <row r="19" spans="1:15" x14ac:dyDescent="0.2">
      <c r="A19" s="62"/>
      <c r="B19" s="177"/>
      <c r="C19" s="6" t="s">
        <v>90</v>
      </c>
      <c r="D19" s="151"/>
      <c r="E19" s="153"/>
      <c r="F19" s="113">
        <f>+F18+2000</f>
        <v>101000</v>
      </c>
      <c r="G19" s="114"/>
      <c r="H19" s="113">
        <f>+H18+2000</f>
        <v>84500</v>
      </c>
      <c r="I19" s="114"/>
      <c r="J19" s="238"/>
      <c r="K19" s="239"/>
      <c r="L19" s="219">
        <f>+F19+(F19*0.4)</f>
        <v>141400</v>
      </c>
      <c r="M19" s="220"/>
      <c r="N19" s="219">
        <f>+H19+(H19*0.4)</f>
        <v>118300</v>
      </c>
      <c r="O19" s="221"/>
    </row>
    <row r="20" spans="1:15" x14ac:dyDescent="0.2">
      <c r="A20" s="107" t="s">
        <v>65</v>
      </c>
      <c r="B20" s="110" t="s">
        <v>37</v>
      </c>
      <c r="C20" s="6" t="s">
        <v>70</v>
      </c>
      <c r="D20" s="182">
        <v>45500</v>
      </c>
      <c r="E20" s="183"/>
      <c r="F20" s="130"/>
      <c r="G20" s="149"/>
      <c r="H20" s="149"/>
      <c r="I20" s="131"/>
      <c r="J20" s="219">
        <f t="shared" ref="J20:J24" si="1">+D20+(D20*0.4)</f>
        <v>63700</v>
      </c>
      <c r="K20" s="220"/>
      <c r="L20" s="130"/>
      <c r="M20" s="149"/>
      <c r="N20" s="149"/>
      <c r="O20" s="174"/>
    </row>
    <row r="21" spans="1:15" x14ac:dyDescent="0.2">
      <c r="A21" s="222"/>
      <c r="B21" s="111"/>
      <c r="C21" s="6" t="s">
        <v>71</v>
      </c>
      <c r="D21" s="182">
        <v>52500</v>
      </c>
      <c r="E21" s="183"/>
      <c r="F21" s="132"/>
      <c r="G21" s="150"/>
      <c r="H21" s="150"/>
      <c r="I21" s="133"/>
      <c r="J21" s="219">
        <f t="shared" si="1"/>
        <v>73500</v>
      </c>
      <c r="K21" s="220"/>
      <c r="L21" s="132"/>
      <c r="M21" s="150"/>
      <c r="N21" s="150"/>
      <c r="O21" s="175"/>
    </row>
    <row r="22" spans="1:15" x14ac:dyDescent="0.2">
      <c r="A22" s="222"/>
      <c r="B22" s="111"/>
      <c r="C22" s="6" t="s">
        <v>72</v>
      </c>
      <c r="D22" s="182">
        <v>61500</v>
      </c>
      <c r="E22" s="183"/>
      <c r="F22" s="132"/>
      <c r="G22" s="150"/>
      <c r="H22" s="150"/>
      <c r="I22" s="133"/>
      <c r="J22" s="219">
        <f t="shared" si="1"/>
        <v>86100</v>
      </c>
      <c r="K22" s="220"/>
      <c r="L22" s="132"/>
      <c r="M22" s="150"/>
      <c r="N22" s="150"/>
      <c r="O22" s="175"/>
    </row>
    <row r="23" spans="1:15" x14ac:dyDescent="0.2">
      <c r="A23" s="222"/>
      <c r="B23" s="111"/>
      <c r="C23" s="6" t="s">
        <v>88</v>
      </c>
      <c r="D23" s="182">
        <v>69500</v>
      </c>
      <c r="E23" s="183"/>
      <c r="F23" s="132"/>
      <c r="G23" s="150"/>
      <c r="H23" s="150"/>
      <c r="I23" s="133"/>
      <c r="J23" s="219">
        <f t="shared" si="1"/>
        <v>97300</v>
      </c>
      <c r="K23" s="220"/>
      <c r="L23" s="132"/>
      <c r="M23" s="150"/>
      <c r="N23" s="150"/>
      <c r="O23" s="175"/>
    </row>
    <row r="24" spans="1:15" x14ac:dyDescent="0.2">
      <c r="A24" s="222"/>
      <c r="B24" s="111"/>
      <c r="C24" s="6" t="s">
        <v>89</v>
      </c>
      <c r="D24" s="113">
        <v>70500</v>
      </c>
      <c r="E24" s="114"/>
      <c r="F24" s="151"/>
      <c r="G24" s="152"/>
      <c r="H24" s="152"/>
      <c r="I24" s="153"/>
      <c r="J24" s="219">
        <f t="shared" si="1"/>
        <v>98700</v>
      </c>
      <c r="K24" s="220"/>
      <c r="L24" s="151"/>
      <c r="M24" s="152"/>
      <c r="N24" s="152"/>
      <c r="O24" s="176"/>
    </row>
    <row r="25" spans="1:15" x14ac:dyDescent="0.2">
      <c r="A25" s="222"/>
      <c r="B25" s="111"/>
      <c r="C25" s="6" t="s">
        <v>73</v>
      </c>
      <c r="D25" s="130"/>
      <c r="E25" s="131"/>
      <c r="F25" s="113">
        <v>87500</v>
      </c>
      <c r="G25" s="114"/>
      <c r="H25" s="113">
        <v>72500</v>
      </c>
      <c r="I25" s="114"/>
      <c r="J25" s="229"/>
      <c r="K25" s="230"/>
      <c r="L25" s="219">
        <f>+F25+(F25*0.4)</f>
        <v>122500</v>
      </c>
      <c r="M25" s="220"/>
      <c r="N25" s="219">
        <f>+H25+(H25*0.4)</f>
        <v>101500</v>
      </c>
      <c r="O25" s="221"/>
    </row>
    <row r="26" spans="1:15" x14ac:dyDescent="0.2">
      <c r="A26" s="222"/>
      <c r="B26" s="111"/>
      <c r="C26" s="6" t="s">
        <v>87</v>
      </c>
      <c r="D26" s="132"/>
      <c r="E26" s="133"/>
      <c r="F26" s="113">
        <v>95500</v>
      </c>
      <c r="G26" s="114"/>
      <c r="H26" s="113">
        <v>79000</v>
      </c>
      <c r="I26" s="114"/>
      <c r="J26" s="231"/>
      <c r="K26" s="232"/>
      <c r="L26" s="219">
        <f>+F26+(F26*0.4)</f>
        <v>133700</v>
      </c>
      <c r="M26" s="220"/>
      <c r="N26" s="219">
        <f>+H26+(H26*0.4)</f>
        <v>110600</v>
      </c>
      <c r="O26" s="221"/>
    </row>
    <row r="27" spans="1:15" ht="13.5" thickBot="1" x14ac:dyDescent="0.25">
      <c r="A27" s="223"/>
      <c r="B27" s="112"/>
      <c r="C27" s="8" t="s">
        <v>90</v>
      </c>
      <c r="D27" s="134"/>
      <c r="E27" s="135"/>
      <c r="F27" s="186">
        <f>+F26+2000</f>
        <v>97500</v>
      </c>
      <c r="G27" s="187"/>
      <c r="H27" s="186">
        <v>80000</v>
      </c>
      <c r="I27" s="187"/>
      <c r="J27" s="233"/>
      <c r="K27" s="234"/>
      <c r="L27" s="224">
        <f>+F27+(F27*0.4)</f>
        <v>136500</v>
      </c>
      <c r="M27" s="225"/>
      <c r="N27" s="224">
        <f>+H27+(H27*0.4)</f>
        <v>112000</v>
      </c>
      <c r="O27" s="226"/>
    </row>
    <row r="28" spans="1:15" ht="13.5" thickBot="1" x14ac:dyDescent="0.25">
      <c r="A28" s="245"/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7"/>
    </row>
    <row r="29" spans="1:15" ht="21.75" thickBot="1" x14ac:dyDescent="0.25">
      <c r="A29" s="215" t="s">
        <v>166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7"/>
    </row>
    <row r="30" spans="1:15" x14ac:dyDescent="0.2">
      <c r="A30" s="95" t="s">
        <v>30</v>
      </c>
      <c r="B30" s="97" t="s">
        <v>31</v>
      </c>
      <c r="C30" s="97" t="s">
        <v>32</v>
      </c>
      <c r="D30" s="101" t="s">
        <v>60</v>
      </c>
      <c r="E30" s="102"/>
      <c r="F30" s="102"/>
      <c r="G30" s="102"/>
      <c r="H30" s="102"/>
      <c r="I30" s="103"/>
      <c r="J30" s="101" t="s">
        <v>56</v>
      </c>
      <c r="K30" s="102"/>
      <c r="L30" s="102"/>
      <c r="M30" s="102"/>
      <c r="N30" s="102"/>
      <c r="O30" s="27" t="s">
        <v>173</v>
      </c>
    </row>
    <row r="31" spans="1:15" x14ac:dyDescent="0.2">
      <c r="A31" s="244"/>
      <c r="B31" s="98"/>
      <c r="C31" s="184"/>
      <c r="D31" s="242" t="s">
        <v>33</v>
      </c>
      <c r="E31" s="243"/>
      <c r="F31" s="242" t="s">
        <v>34</v>
      </c>
      <c r="G31" s="243"/>
      <c r="H31" s="242" t="s">
        <v>35</v>
      </c>
      <c r="I31" s="243"/>
      <c r="J31" s="104" t="s">
        <v>33</v>
      </c>
      <c r="K31" s="105"/>
      <c r="L31" s="242" t="s">
        <v>34</v>
      </c>
      <c r="M31" s="243"/>
      <c r="N31" s="242" t="s">
        <v>35</v>
      </c>
      <c r="O31" s="248"/>
    </row>
    <row r="32" spans="1:15" x14ac:dyDescent="0.2">
      <c r="A32" s="62" t="s">
        <v>36</v>
      </c>
      <c r="B32" s="110" t="s">
        <v>37</v>
      </c>
      <c r="C32" s="6" t="s">
        <v>70</v>
      </c>
      <c r="D32" s="240">
        <v>67500</v>
      </c>
      <c r="E32" s="241"/>
      <c r="F32" s="130"/>
      <c r="G32" s="149"/>
      <c r="H32" s="149"/>
      <c r="I32" s="131"/>
      <c r="J32" s="115">
        <f t="shared" ref="J32:J52" si="2">+D32+(D32*0.4)</f>
        <v>94500</v>
      </c>
      <c r="K32" s="116"/>
      <c r="L32" s="121"/>
      <c r="M32" s="122"/>
      <c r="N32" s="122"/>
      <c r="O32" s="138"/>
    </row>
    <row r="33" spans="1:15" x14ac:dyDescent="0.2">
      <c r="A33" s="62"/>
      <c r="B33" s="111"/>
      <c r="C33" s="6" t="s">
        <v>71</v>
      </c>
      <c r="D33" s="240">
        <v>75000</v>
      </c>
      <c r="E33" s="241"/>
      <c r="F33" s="132"/>
      <c r="G33" s="150"/>
      <c r="H33" s="150"/>
      <c r="I33" s="133"/>
      <c r="J33" s="115">
        <f t="shared" si="2"/>
        <v>105000</v>
      </c>
      <c r="K33" s="116"/>
      <c r="L33" s="124"/>
      <c r="M33" s="125"/>
      <c r="N33" s="125"/>
      <c r="O33" s="139"/>
    </row>
    <row r="34" spans="1:15" x14ac:dyDescent="0.2">
      <c r="A34" s="62"/>
      <c r="B34" s="111"/>
      <c r="C34" s="6" t="s">
        <v>72</v>
      </c>
      <c r="D34" s="240">
        <v>87500</v>
      </c>
      <c r="E34" s="241"/>
      <c r="F34" s="132"/>
      <c r="G34" s="150"/>
      <c r="H34" s="150"/>
      <c r="I34" s="133"/>
      <c r="J34" s="115">
        <f t="shared" si="2"/>
        <v>122500</v>
      </c>
      <c r="K34" s="116"/>
      <c r="L34" s="124"/>
      <c r="M34" s="125"/>
      <c r="N34" s="125"/>
      <c r="O34" s="139"/>
    </row>
    <row r="35" spans="1:15" x14ac:dyDescent="0.2">
      <c r="A35" s="62"/>
      <c r="B35" s="111"/>
      <c r="C35" s="6" t="s">
        <v>92</v>
      </c>
      <c r="D35" s="240">
        <v>94000</v>
      </c>
      <c r="E35" s="241"/>
      <c r="F35" s="132"/>
      <c r="G35" s="150"/>
      <c r="H35" s="150"/>
      <c r="I35" s="133"/>
      <c r="J35" s="115">
        <f t="shared" si="2"/>
        <v>131600</v>
      </c>
      <c r="K35" s="116"/>
      <c r="L35" s="124"/>
      <c r="M35" s="125"/>
      <c r="N35" s="125"/>
      <c r="O35" s="139"/>
    </row>
    <row r="36" spans="1:15" x14ac:dyDescent="0.2">
      <c r="A36" s="62"/>
      <c r="B36" s="111"/>
      <c r="C36" s="6" t="s">
        <v>93</v>
      </c>
      <c r="D36" s="47">
        <v>95000</v>
      </c>
      <c r="E36" s="47"/>
      <c r="F36" s="151"/>
      <c r="G36" s="152"/>
      <c r="H36" s="152"/>
      <c r="I36" s="153"/>
      <c r="J36" s="115">
        <f t="shared" si="2"/>
        <v>133000</v>
      </c>
      <c r="K36" s="116"/>
      <c r="L36" s="127"/>
      <c r="M36" s="128"/>
      <c r="N36" s="128"/>
      <c r="O36" s="140"/>
    </row>
    <row r="37" spans="1:15" x14ac:dyDescent="0.2">
      <c r="A37" s="62"/>
      <c r="B37" s="111"/>
      <c r="C37" s="6" t="s">
        <v>73</v>
      </c>
      <c r="D37" s="130"/>
      <c r="E37" s="131"/>
      <c r="F37" s="47">
        <v>120000</v>
      </c>
      <c r="G37" s="47"/>
      <c r="H37" s="47">
        <v>120000</v>
      </c>
      <c r="I37" s="47"/>
      <c r="J37" s="121"/>
      <c r="K37" s="123"/>
      <c r="L37" s="58">
        <f t="shared" ref="L37:L39" si="3">+F37+(F37*0.4)</f>
        <v>168000</v>
      </c>
      <c r="M37" s="58"/>
      <c r="N37" s="58">
        <f t="shared" ref="N37:N39" si="4">+H37+(H37*0.4)</f>
        <v>168000</v>
      </c>
      <c r="O37" s="59"/>
    </row>
    <row r="38" spans="1:15" x14ac:dyDescent="0.2">
      <c r="A38" s="62"/>
      <c r="B38" s="111"/>
      <c r="C38" s="6" t="s">
        <v>91</v>
      </c>
      <c r="D38" s="132"/>
      <c r="E38" s="133"/>
      <c r="F38" s="47">
        <v>132500</v>
      </c>
      <c r="G38" s="47"/>
      <c r="H38" s="47">
        <v>132500</v>
      </c>
      <c r="I38" s="47"/>
      <c r="J38" s="124"/>
      <c r="K38" s="126"/>
      <c r="L38" s="58">
        <f t="shared" si="3"/>
        <v>185500</v>
      </c>
      <c r="M38" s="58"/>
      <c r="N38" s="58">
        <f t="shared" si="4"/>
        <v>185500</v>
      </c>
      <c r="O38" s="59"/>
    </row>
    <row r="39" spans="1:15" x14ac:dyDescent="0.2">
      <c r="A39" s="62"/>
      <c r="B39" s="177"/>
      <c r="C39" s="6" t="s">
        <v>94</v>
      </c>
      <c r="D39" s="151"/>
      <c r="E39" s="153"/>
      <c r="F39" s="47">
        <f>+F38+2000</f>
        <v>134500</v>
      </c>
      <c r="G39" s="47"/>
      <c r="H39" s="47">
        <f>+H38+2000</f>
        <v>134500</v>
      </c>
      <c r="I39" s="47"/>
      <c r="J39" s="127"/>
      <c r="K39" s="129"/>
      <c r="L39" s="58">
        <f t="shared" si="3"/>
        <v>188300</v>
      </c>
      <c r="M39" s="58"/>
      <c r="N39" s="58">
        <f t="shared" si="4"/>
        <v>188300</v>
      </c>
      <c r="O39" s="59"/>
    </row>
    <row r="40" spans="1:15" x14ac:dyDescent="0.2">
      <c r="A40" s="62" t="s">
        <v>45</v>
      </c>
      <c r="B40" s="110" t="s">
        <v>37</v>
      </c>
      <c r="C40" s="6" t="s">
        <v>70</v>
      </c>
      <c r="D40" s="240">
        <v>52500</v>
      </c>
      <c r="E40" s="241"/>
      <c r="F40" s="130"/>
      <c r="G40" s="149"/>
      <c r="H40" s="149"/>
      <c r="I40" s="131"/>
      <c r="J40" s="115">
        <f t="shared" si="2"/>
        <v>73500</v>
      </c>
      <c r="K40" s="116"/>
      <c r="L40" s="121"/>
      <c r="M40" s="122"/>
      <c r="N40" s="122"/>
      <c r="O40" s="138"/>
    </row>
    <row r="41" spans="1:15" x14ac:dyDescent="0.2">
      <c r="A41" s="62"/>
      <c r="B41" s="111"/>
      <c r="C41" s="6" t="s">
        <v>71</v>
      </c>
      <c r="D41" s="240">
        <v>59500</v>
      </c>
      <c r="E41" s="241"/>
      <c r="F41" s="132"/>
      <c r="G41" s="150"/>
      <c r="H41" s="150"/>
      <c r="I41" s="133"/>
      <c r="J41" s="115">
        <f t="shared" si="2"/>
        <v>83300</v>
      </c>
      <c r="K41" s="116"/>
      <c r="L41" s="124"/>
      <c r="M41" s="125"/>
      <c r="N41" s="125"/>
      <c r="O41" s="139"/>
    </row>
    <row r="42" spans="1:15" x14ac:dyDescent="0.2">
      <c r="A42" s="62"/>
      <c r="B42" s="111"/>
      <c r="C42" s="6" t="s">
        <v>72</v>
      </c>
      <c r="D42" s="240">
        <v>69500</v>
      </c>
      <c r="E42" s="241"/>
      <c r="F42" s="132"/>
      <c r="G42" s="150"/>
      <c r="H42" s="150"/>
      <c r="I42" s="133"/>
      <c r="J42" s="115">
        <f t="shared" si="2"/>
        <v>97300</v>
      </c>
      <c r="K42" s="116"/>
      <c r="L42" s="124"/>
      <c r="M42" s="125"/>
      <c r="N42" s="125"/>
      <c r="O42" s="139"/>
    </row>
    <row r="43" spans="1:15" x14ac:dyDescent="0.2">
      <c r="A43" s="62"/>
      <c r="B43" s="111"/>
      <c r="C43" s="6" t="s">
        <v>92</v>
      </c>
      <c r="D43" s="240">
        <v>74500</v>
      </c>
      <c r="E43" s="241"/>
      <c r="F43" s="132"/>
      <c r="G43" s="150"/>
      <c r="H43" s="150"/>
      <c r="I43" s="133"/>
      <c r="J43" s="115">
        <f t="shared" si="2"/>
        <v>104300</v>
      </c>
      <c r="K43" s="116"/>
      <c r="L43" s="124"/>
      <c r="M43" s="125"/>
      <c r="N43" s="125"/>
      <c r="O43" s="139"/>
    </row>
    <row r="44" spans="1:15" x14ac:dyDescent="0.2">
      <c r="A44" s="62"/>
      <c r="B44" s="111"/>
      <c r="C44" s="6" t="s">
        <v>93</v>
      </c>
      <c r="D44" s="182">
        <v>75500</v>
      </c>
      <c r="E44" s="183"/>
      <c r="F44" s="151"/>
      <c r="G44" s="152"/>
      <c r="H44" s="152"/>
      <c r="I44" s="153"/>
      <c r="J44" s="115">
        <f t="shared" si="2"/>
        <v>105700</v>
      </c>
      <c r="K44" s="116"/>
      <c r="L44" s="127"/>
      <c r="M44" s="128"/>
      <c r="N44" s="128"/>
      <c r="O44" s="140"/>
    </row>
    <row r="45" spans="1:15" x14ac:dyDescent="0.2">
      <c r="A45" s="62"/>
      <c r="B45" s="111"/>
      <c r="C45" s="6" t="s">
        <v>73</v>
      </c>
      <c r="D45" s="130"/>
      <c r="E45" s="131"/>
      <c r="F45" s="47">
        <v>96500</v>
      </c>
      <c r="G45" s="47"/>
      <c r="H45" s="47">
        <v>96500</v>
      </c>
      <c r="I45" s="47"/>
      <c r="J45" s="121"/>
      <c r="K45" s="123"/>
      <c r="L45" s="58">
        <f t="shared" ref="L45:L47" si="5">+F45+(F45*0.4)</f>
        <v>135100</v>
      </c>
      <c r="M45" s="58"/>
      <c r="N45" s="58">
        <f t="shared" ref="N45:N47" si="6">+H45+(H45*0.4)</f>
        <v>135100</v>
      </c>
      <c r="O45" s="59"/>
    </row>
    <row r="46" spans="1:15" x14ac:dyDescent="0.2">
      <c r="A46" s="62"/>
      <c r="B46" s="111"/>
      <c r="C46" s="6" t="s">
        <v>91</v>
      </c>
      <c r="D46" s="132"/>
      <c r="E46" s="133"/>
      <c r="F46" s="47">
        <v>102500</v>
      </c>
      <c r="G46" s="47"/>
      <c r="H46" s="47">
        <v>102500</v>
      </c>
      <c r="I46" s="47"/>
      <c r="J46" s="124"/>
      <c r="K46" s="126"/>
      <c r="L46" s="58">
        <f t="shared" si="5"/>
        <v>143500</v>
      </c>
      <c r="M46" s="58"/>
      <c r="N46" s="58">
        <f t="shared" si="6"/>
        <v>143500</v>
      </c>
      <c r="O46" s="59"/>
    </row>
    <row r="47" spans="1:15" x14ac:dyDescent="0.2">
      <c r="A47" s="62"/>
      <c r="B47" s="177"/>
      <c r="C47" s="6" t="s">
        <v>94</v>
      </c>
      <c r="D47" s="151"/>
      <c r="E47" s="153"/>
      <c r="F47" s="47">
        <f>+F46+2000</f>
        <v>104500</v>
      </c>
      <c r="G47" s="47"/>
      <c r="H47" s="47">
        <f>+H46+2000</f>
        <v>104500</v>
      </c>
      <c r="I47" s="47"/>
      <c r="J47" s="127"/>
      <c r="K47" s="129"/>
      <c r="L47" s="58">
        <f t="shared" si="5"/>
        <v>146300</v>
      </c>
      <c r="M47" s="58"/>
      <c r="N47" s="58">
        <f t="shared" si="6"/>
        <v>146300</v>
      </c>
      <c r="O47" s="59"/>
    </row>
    <row r="48" spans="1:15" x14ac:dyDescent="0.2">
      <c r="A48" s="107" t="s">
        <v>64</v>
      </c>
      <c r="B48" s="110" t="s">
        <v>37</v>
      </c>
      <c r="C48" s="6" t="s">
        <v>70</v>
      </c>
      <c r="D48" s="240">
        <v>55500</v>
      </c>
      <c r="E48" s="241"/>
      <c r="F48" s="130"/>
      <c r="G48" s="149"/>
      <c r="H48" s="149"/>
      <c r="I48" s="131"/>
      <c r="J48" s="115">
        <f t="shared" si="2"/>
        <v>77700</v>
      </c>
      <c r="K48" s="116"/>
      <c r="L48" s="121"/>
      <c r="M48" s="122"/>
      <c r="N48" s="122"/>
      <c r="O48" s="138"/>
    </row>
    <row r="49" spans="1:15" x14ac:dyDescent="0.2">
      <c r="A49" s="108"/>
      <c r="B49" s="111"/>
      <c r="C49" s="6" t="s">
        <v>71</v>
      </c>
      <c r="D49" s="240">
        <v>59500</v>
      </c>
      <c r="E49" s="241"/>
      <c r="F49" s="132"/>
      <c r="G49" s="150"/>
      <c r="H49" s="150"/>
      <c r="I49" s="133"/>
      <c r="J49" s="115">
        <f t="shared" si="2"/>
        <v>83300</v>
      </c>
      <c r="K49" s="116"/>
      <c r="L49" s="124"/>
      <c r="M49" s="125"/>
      <c r="N49" s="125"/>
      <c r="O49" s="139"/>
    </row>
    <row r="50" spans="1:15" x14ac:dyDescent="0.2">
      <c r="A50" s="108"/>
      <c r="B50" s="111"/>
      <c r="C50" s="6" t="s">
        <v>72</v>
      </c>
      <c r="D50" s="240">
        <v>69500</v>
      </c>
      <c r="E50" s="241"/>
      <c r="F50" s="132"/>
      <c r="G50" s="150"/>
      <c r="H50" s="150"/>
      <c r="I50" s="133"/>
      <c r="J50" s="115">
        <f t="shared" si="2"/>
        <v>97300</v>
      </c>
      <c r="K50" s="116"/>
      <c r="L50" s="124"/>
      <c r="M50" s="125"/>
      <c r="N50" s="125"/>
      <c r="O50" s="139"/>
    </row>
    <row r="51" spans="1:15" x14ac:dyDescent="0.2">
      <c r="A51" s="108"/>
      <c r="B51" s="111"/>
      <c r="C51" s="6" t="s">
        <v>92</v>
      </c>
      <c r="D51" s="240">
        <v>76500</v>
      </c>
      <c r="E51" s="241"/>
      <c r="F51" s="132"/>
      <c r="G51" s="150"/>
      <c r="H51" s="150"/>
      <c r="I51" s="133"/>
      <c r="J51" s="115">
        <f t="shared" si="2"/>
        <v>107100</v>
      </c>
      <c r="K51" s="116"/>
      <c r="L51" s="124"/>
      <c r="M51" s="125"/>
      <c r="N51" s="125"/>
      <c r="O51" s="139"/>
    </row>
    <row r="52" spans="1:15" x14ac:dyDescent="0.2">
      <c r="A52" s="108"/>
      <c r="B52" s="111"/>
      <c r="C52" s="6" t="s">
        <v>93</v>
      </c>
      <c r="D52" s="47">
        <v>77500</v>
      </c>
      <c r="E52" s="47"/>
      <c r="F52" s="151"/>
      <c r="G52" s="152"/>
      <c r="H52" s="152"/>
      <c r="I52" s="153"/>
      <c r="J52" s="115">
        <f t="shared" si="2"/>
        <v>108500</v>
      </c>
      <c r="K52" s="116"/>
      <c r="L52" s="127"/>
      <c r="M52" s="128"/>
      <c r="N52" s="128"/>
      <c r="O52" s="140"/>
    </row>
    <row r="53" spans="1:15" x14ac:dyDescent="0.2">
      <c r="A53" s="108"/>
      <c r="B53" s="111"/>
      <c r="C53" s="6" t="s">
        <v>73</v>
      </c>
      <c r="D53" s="130"/>
      <c r="E53" s="131"/>
      <c r="F53" s="47">
        <v>97500</v>
      </c>
      <c r="G53" s="47"/>
      <c r="H53" s="47">
        <v>97500</v>
      </c>
      <c r="I53" s="47"/>
      <c r="J53" s="121"/>
      <c r="K53" s="123"/>
      <c r="L53" s="58">
        <f>+F53+(F53*0.4)</f>
        <v>136500</v>
      </c>
      <c r="M53" s="58"/>
      <c r="N53" s="58">
        <f>+H53+(H53*0.4)</f>
        <v>136500</v>
      </c>
      <c r="O53" s="59"/>
    </row>
    <row r="54" spans="1:15" x14ac:dyDescent="0.2">
      <c r="A54" s="108"/>
      <c r="B54" s="111"/>
      <c r="C54" s="6" t="s">
        <v>91</v>
      </c>
      <c r="D54" s="132"/>
      <c r="E54" s="133"/>
      <c r="F54" s="47">
        <v>103500</v>
      </c>
      <c r="G54" s="47"/>
      <c r="H54" s="47">
        <v>103500</v>
      </c>
      <c r="I54" s="47"/>
      <c r="J54" s="124"/>
      <c r="K54" s="126"/>
      <c r="L54" s="58">
        <f>+F54+(F54*0.4)</f>
        <v>144900</v>
      </c>
      <c r="M54" s="58"/>
      <c r="N54" s="58">
        <f>+H54+(H54*0.4)</f>
        <v>144900</v>
      </c>
      <c r="O54" s="59"/>
    </row>
    <row r="55" spans="1:15" ht="13.5" thickBot="1" x14ac:dyDescent="0.25">
      <c r="A55" s="109"/>
      <c r="B55" s="112"/>
      <c r="C55" s="8" t="s">
        <v>94</v>
      </c>
      <c r="D55" s="134"/>
      <c r="E55" s="135"/>
      <c r="F55" s="55">
        <f>+F54+2000</f>
        <v>105500</v>
      </c>
      <c r="G55" s="55"/>
      <c r="H55" s="55">
        <f>+H54+2000</f>
        <v>105500</v>
      </c>
      <c r="I55" s="55"/>
      <c r="J55" s="136"/>
      <c r="K55" s="137"/>
      <c r="L55" s="144">
        <f>+F55+(F55*0.4)</f>
        <v>147700</v>
      </c>
      <c r="M55" s="144"/>
      <c r="N55" s="144">
        <f>+H55+(H55*0.4)</f>
        <v>147700</v>
      </c>
      <c r="O55" s="154"/>
    </row>
  </sheetData>
  <sheetProtection password="BA19" sheet="1" objects="1" scenarios="1"/>
  <mergeCells count="193">
    <mergeCell ref="J2:N2"/>
    <mergeCell ref="J30:N30"/>
    <mergeCell ref="L4:O8"/>
    <mergeCell ref="J9:K11"/>
    <mergeCell ref="L12:O16"/>
    <mergeCell ref="J17:K19"/>
    <mergeCell ref="L20:O24"/>
    <mergeCell ref="L26:M26"/>
    <mergeCell ref="J25:K27"/>
    <mergeCell ref="J24:K24"/>
    <mergeCell ref="J14:K14"/>
    <mergeCell ref="J15:K15"/>
    <mergeCell ref="J16:K16"/>
    <mergeCell ref="J20:K20"/>
    <mergeCell ref="J21:K21"/>
    <mergeCell ref="J22:K22"/>
    <mergeCell ref="J4:K4"/>
    <mergeCell ref="J5:K5"/>
    <mergeCell ref="J6:K6"/>
    <mergeCell ref="J7:K7"/>
    <mergeCell ref="J8:K8"/>
    <mergeCell ref="J12:K12"/>
    <mergeCell ref="L18:M18"/>
    <mergeCell ref="N18:O18"/>
    <mergeCell ref="A28:O28"/>
    <mergeCell ref="J52:K52"/>
    <mergeCell ref="L53:M53"/>
    <mergeCell ref="N53:O53"/>
    <mergeCell ref="J53:K55"/>
    <mergeCell ref="L48:O52"/>
    <mergeCell ref="J49:K49"/>
    <mergeCell ref="J50:K50"/>
    <mergeCell ref="J44:K44"/>
    <mergeCell ref="L45:M45"/>
    <mergeCell ref="N45:O45"/>
    <mergeCell ref="J45:K47"/>
    <mergeCell ref="L40:O44"/>
    <mergeCell ref="J41:K41"/>
    <mergeCell ref="J42:K42"/>
    <mergeCell ref="J34:K34"/>
    <mergeCell ref="J35:K35"/>
    <mergeCell ref="L32:O36"/>
    <mergeCell ref="A29:O29"/>
    <mergeCell ref="L31:M31"/>
    <mergeCell ref="N31:O31"/>
    <mergeCell ref="J32:K32"/>
    <mergeCell ref="F32:I36"/>
    <mergeCell ref="F55:G55"/>
    <mergeCell ref="L46:M46"/>
    <mergeCell ref="N46:O46"/>
    <mergeCell ref="F45:G45"/>
    <mergeCell ref="H45:I45"/>
    <mergeCell ref="A40:A47"/>
    <mergeCell ref="B40:B47"/>
    <mergeCell ref="D40:E40"/>
    <mergeCell ref="D42:E42"/>
    <mergeCell ref="L55:M55"/>
    <mergeCell ref="N55:O55"/>
    <mergeCell ref="H54:I54"/>
    <mergeCell ref="L54:M54"/>
    <mergeCell ref="N54:O54"/>
    <mergeCell ref="F53:G53"/>
    <mergeCell ref="H53:I53"/>
    <mergeCell ref="J51:K51"/>
    <mergeCell ref="J48:K48"/>
    <mergeCell ref="H47:I47"/>
    <mergeCell ref="L47:M47"/>
    <mergeCell ref="N47:O47"/>
    <mergeCell ref="A48:A55"/>
    <mergeCell ref="B48:B55"/>
    <mergeCell ref="D48:E48"/>
    <mergeCell ref="D50:E50"/>
    <mergeCell ref="F47:G47"/>
    <mergeCell ref="D53:E55"/>
    <mergeCell ref="F54:G54"/>
    <mergeCell ref="D52:E52"/>
    <mergeCell ref="F48:I52"/>
    <mergeCell ref="D51:E51"/>
    <mergeCell ref="H55:I55"/>
    <mergeCell ref="D49:E49"/>
    <mergeCell ref="D45:E47"/>
    <mergeCell ref="F46:G46"/>
    <mergeCell ref="H46:I46"/>
    <mergeCell ref="L38:M38"/>
    <mergeCell ref="N38:O38"/>
    <mergeCell ref="J37:K39"/>
    <mergeCell ref="F37:G37"/>
    <mergeCell ref="H37:I37"/>
    <mergeCell ref="L37:M37"/>
    <mergeCell ref="N37:O37"/>
    <mergeCell ref="D44:E44"/>
    <mergeCell ref="F40:I44"/>
    <mergeCell ref="D43:E43"/>
    <mergeCell ref="J43:K43"/>
    <mergeCell ref="D41:E41"/>
    <mergeCell ref="J40:K40"/>
    <mergeCell ref="F39:G39"/>
    <mergeCell ref="H39:I39"/>
    <mergeCell ref="L39:M39"/>
    <mergeCell ref="N39:O39"/>
    <mergeCell ref="D36:E36"/>
    <mergeCell ref="J36:K36"/>
    <mergeCell ref="D35:E35"/>
    <mergeCell ref="D34:E34"/>
    <mergeCell ref="D33:E33"/>
    <mergeCell ref="J33:K33"/>
    <mergeCell ref="F31:G31"/>
    <mergeCell ref="H31:I31"/>
    <mergeCell ref="A32:A39"/>
    <mergeCell ref="B32:B39"/>
    <mergeCell ref="D32:E32"/>
    <mergeCell ref="A30:A31"/>
    <mergeCell ref="B30:B31"/>
    <mergeCell ref="C30:C31"/>
    <mergeCell ref="D30:I30"/>
    <mergeCell ref="D31:E31"/>
    <mergeCell ref="D37:E39"/>
    <mergeCell ref="F38:G38"/>
    <mergeCell ref="H38:I38"/>
    <mergeCell ref="J31:K31"/>
    <mergeCell ref="N26:O26"/>
    <mergeCell ref="F27:G27"/>
    <mergeCell ref="H27:I27"/>
    <mergeCell ref="L27:M27"/>
    <mergeCell ref="N27:O27"/>
    <mergeCell ref="D24:E24"/>
    <mergeCell ref="F25:G25"/>
    <mergeCell ref="H25:I25"/>
    <mergeCell ref="L25:M25"/>
    <mergeCell ref="N25:O25"/>
    <mergeCell ref="F20:I24"/>
    <mergeCell ref="D25:E27"/>
    <mergeCell ref="D23:E23"/>
    <mergeCell ref="J23:K23"/>
    <mergeCell ref="D21:E21"/>
    <mergeCell ref="A20:A27"/>
    <mergeCell ref="B20:B27"/>
    <mergeCell ref="D20:E20"/>
    <mergeCell ref="D22:E22"/>
    <mergeCell ref="F18:G18"/>
    <mergeCell ref="H18:I18"/>
    <mergeCell ref="F19:G19"/>
    <mergeCell ref="H19:I19"/>
    <mergeCell ref="F26:G26"/>
    <mergeCell ref="H26:I26"/>
    <mergeCell ref="D17:E19"/>
    <mergeCell ref="A12:A19"/>
    <mergeCell ref="B12:B19"/>
    <mergeCell ref="D12:E12"/>
    <mergeCell ref="L19:M19"/>
    <mergeCell ref="N19:O19"/>
    <mergeCell ref="D16:E16"/>
    <mergeCell ref="F17:G17"/>
    <mergeCell ref="H17:I17"/>
    <mergeCell ref="L17:M17"/>
    <mergeCell ref="N17:O17"/>
    <mergeCell ref="D14:E14"/>
    <mergeCell ref="D15:E15"/>
    <mergeCell ref="F12:I16"/>
    <mergeCell ref="N10:O10"/>
    <mergeCell ref="D7:E7"/>
    <mergeCell ref="D8:E8"/>
    <mergeCell ref="D13:E13"/>
    <mergeCell ref="J13:K13"/>
    <mergeCell ref="F11:G11"/>
    <mergeCell ref="H11:I11"/>
    <mergeCell ref="L11:M11"/>
    <mergeCell ref="N11:O11"/>
    <mergeCell ref="D9:E11"/>
    <mergeCell ref="D6:E6"/>
    <mergeCell ref="F4:I8"/>
    <mergeCell ref="L3:M3"/>
    <mergeCell ref="N3:O3"/>
    <mergeCell ref="A4:A11"/>
    <mergeCell ref="B4:B11"/>
    <mergeCell ref="D4:E4"/>
    <mergeCell ref="D5:E5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F9:G9"/>
    <mergeCell ref="H9:I9"/>
    <mergeCell ref="L9:M9"/>
    <mergeCell ref="N9:O9"/>
    <mergeCell ref="F10:G10"/>
    <mergeCell ref="H10:I10"/>
    <mergeCell ref="L10:M10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A40" r:id="rId3" display="http://www.oocl.com/india/eng/localinformation/localsurcharges/Local+Surcharge+for+Mundra.htm"/>
    <hyperlink ref="A32" r:id="rId4" display="http://www.oocl.com/india/eng/localinformation/localsurcharges/default.htm"/>
    <hyperlink ref="O2" location="'IHL CITY-ICD LIST'!A1" display="HOME"/>
    <hyperlink ref="O30" location="'IHL CITY-ICD LIST'!A1" display="HOME"/>
  </hyperlinks>
  <pageMargins left="0.7" right="0.7" top="0.75" bottom="0.75" header="0.3" footer="0.3"/>
  <pageSetup paperSize="9" scale="63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zoomScale="115" zoomScaleNormal="130" zoomScaleSheetLayoutView="115" workbookViewId="0">
      <selection activeCell="F19" sqref="F19:G19"/>
    </sheetView>
  </sheetViews>
  <sheetFormatPr defaultRowHeight="12.75" x14ac:dyDescent="0.2"/>
  <cols>
    <col min="1" max="1" width="10.85546875" bestFit="1" customWidth="1"/>
    <col min="2" max="2" width="5" bestFit="1" customWidth="1"/>
    <col min="3" max="3" width="19" bestFit="1" customWidth="1"/>
    <col min="10" max="10" width="7.140625" customWidth="1"/>
  </cols>
  <sheetData>
    <row r="1" spans="1:15" ht="21.75" thickBot="1" x14ac:dyDescent="0.25">
      <c r="A1" s="92" t="s">
        <v>164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63" t="s">
        <v>33</v>
      </c>
      <c r="E3" s="163"/>
      <c r="F3" s="163" t="s">
        <v>34</v>
      </c>
      <c r="G3" s="163"/>
      <c r="H3" s="163" t="s">
        <v>35</v>
      </c>
      <c r="I3" s="163"/>
      <c r="J3" s="90" t="s">
        <v>33</v>
      </c>
      <c r="K3" s="164"/>
      <c r="L3" s="163" t="s">
        <v>34</v>
      </c>
      <c r="M3" s="163"/>
      <c r="N3" s="163" t="s">
        <v>35</v>
      </c>
      <c r="O3" s="167"/>
    </row>
    <row r="4" spans="1:15" x14ac:dyDescent="0.2">
      <c r="A4" s="168" t="s">
        <v>55</v>
      </c>
      <c r="B4" s="170" t="s">
        <v>37</v>
      </c>
      <c r="C4" s="18" t="s">
        <v>76</v>
      </c>
      <c r="D4" s="57">
        <v>37674</v>
      </c>
      <c r="E4" s="57"/>
      <c r="F4" s="57">
        <v>67077</v>
      </c>
      <c r="G4" s="57"/>
      <c r="H4" s="57">
        <v>67077</v>
      </c>
      <c r="I4" s="57"/>
      <c r="J4" s="251">
        <f>D4*1.4</f>
        <v>52743.6</v>
      </c>
      <c r="K4" s="252"/>
      <c r="L4" s="249">
        <f>F4*1.4</f>
        <v>93907.799999999988</v>
      </c>
      <c r="M4" s="249"/>
      <c r="N4" s="249">
        <f>H4*1.4</f>
        <v>93907.799999999988</v>
      </c>
      <c r="O4" s="250"/>
    </row>
    <row r="5" spans="1:15" x14ac:dyDescent="0.2">
      <c r="A5" s="168"/>
      <c r="B5" s="171"/>
      <c r="C5" s="18" t="s">
        <v>78</v>
      </c>
      <c r="D5" s="57">
        <v>38774</v>
      </c>
      <c r="E5" s="57"/>
      <c r="F5" s="57">
        <v>67077</v>
      </c>
      <c r="G5" s="57"/>
      <c r="H5" s="57">
        <v>67077</v>
      </c>
      <c r="I5" s="57"/>
      <c r="J5" s="251">
        <f>D5*1.4</f>
        <v>54283.6</v>
      </c>
      <c r="K5" s="252"/>
      <c r="L5" s="249">
        <f>F5*1.4</f>
        <v>93907.799999999988</v>
      </c>
      <c r="M5" s="249"/>
      <c r="N5" s="249">
        <f>H5*1.4</f>
        <v>93907.799999999988</v>
      </c>
      <c r="O5" s="250"/>
    </row>
    <row r="6" spans="1:15" x14ac:dyDescent="0.2">
      <c r="A6" s="168"/>
      <c r="B6" s="171"/>
      <c r="C6" s="18" t="s">
        <v>79</v>
      </c>
      <c r="D6" s="57">
        <v>46584</v>
      </c>
      <c r="E6" s="57"/>
      <c r="F6" s="57">
        <v>67077</v>
      </c>
      <c r="G6" s="57"/>
      <c r="H6" s="57">
        <v>67077</v>
      </c>
      <c r="I6" s="57"/>
      <c r="J6" s="251">
        <f>D6*1.4</f>
        <v>65217.599999999999</v>
      </c>
      <c r="K6" s="252"/>
      <c r="L6" s="249">
        <f>F6*1.4</f>
        <v>93907.799999999988</v>
      </c>
      <c r="M6" s="249"/>
      <c r="N6" s="249">
        <f>H6*1.4</f>
        <v>93907.799999999988</v>
      </c>
      <c r="O6" s="250"/>
    </row>
    <row r="7" spans="1:15" x14ac:dyDescent="0.2">
      <c r="A7" s="168"/>
      <c r="B7" s="172"/>
      <c r="C7" s="18" t="s">
        <v>95</v>
      </c>
      <c r="D7" s="57">
        <v>48784</v>
      </c>
      <c r="E7" s="57"/>
      <c r="F7" s="57">
        <v>69607</v>
      </c>
      <c r="G7" s="57"/>
      <c r="H7" s="57">
        <v>69607</v>
      </c>
      <c r="I7" s="57"/>
      <c r="J7" s="251">
        <f>D7*1.4</f>
        <v>68297.599999999991</v>
      </c>
      <c r="K7" s="252"/>
      <c r="L7" s="249">
        <f>F7*1.4</f>
        <v>97449.799999999988</v>
      </c>
      <c r="M7" s="249"/>
      <c r="N7" s="249">
        <f>H7*1.4</f>
        <v>97449.799999999988</v>
      </c>
      <c r="O7" s="250"/>
    </row>
    <row r="8" spans="1:15" x14ac:dyDescent="0.2">
      <c r="A8" s="168"/>
      <c r="B8" s="18"/>
      <c r="C8" s="18" t="s">
        <v>96</v>
      </c>
      <c r="D8" s="57">
        <v>49884</v>
      </c>
      <c r="E8" s="57"/>
      <c r="F8" s="57">
        <v>71807</v>
      </c>
      <c r="G8" s="57"/>
      <c r="H8" s="57">
        <v>71807</v>
      </c>
      <c r="I8" s="57"/>
      <c r="J8" s="251">
        <f>D8*1.4</f>
        <v>69837.599999999991</v>
      </c>
      <c r="K8" s="252"/>
      <c r="L8" s="249">
        <f>F8*1.4</f>
        <v>100529.79999999999</v>
      </c>
      <c r="M8" s="249"/>
      <c r="N8" s="249">
        <f>H8*1.4</f>
        <v>100529.79999999999</v>
      </c>
      <c r="O8" s="250"/>
    </row>
    <row r="9" spans="1:15" x14ac:dyDescent="0.2">
      <c r="A9" s="168"/>
      <c r="B9" s="170" t="s">
        <v>53</v>
      </c>
      <c r="C9" s="18" t="s">
        <v>77</v>
      </c>
      <c r="D9" s="57">
        <v>48940</v>
      </c>
      <c r="E9" s="57"/>
      <c r="F9" s="57">
        <v>62375</v>
      </c>
      <c r="G9" s="57"/>
      <c r="H9" s="57">
        <v>62375</v>
      </c>
      <c r="I9" s="57"/>
      <c r="J9" s="251">
        <f t="shared" ref="J9:J17" si="0">+D9+(D9*0.4)</f>
        <v>68516</v>
      </c>
      <c r="K9" s="252"/>
      <c r="L9" s="249">
        <f>SUM(F9*1.4)</f>
        <v>87325</v>
      </c>
      <c r="M9" s="249"/>
      <c r="N9" s="249">
        <f>SUM(H9*1.4)</f>
        <v>87325</v>
      </c>
      <c r="O9" s="250"/>
    </row>
    <row r="10" spans="1:15" x14ac:dyDescent="0.2">
      <c r="A10" s="168"/>
      <c r="B10" s="171"/>
      <c r="C10" s="18" t="s">
        <v>80</v>
      </c>
      <c r="D10" s="57">
        <v>55790</v>
      </c>
      <c r="E10" s="57"/>
      <c r="F10" s="57">
        <v>69225</v>
      </c>
      <c r="G10" s="57"/>
      <c r="H10" s="57">
        <v>69225</v>
      </c>
      <c r="I10" s="57"/>
      <c r="J10" s="251">
        <f t="shared" si="0"/>
        <v>78106</v>
      </c>
      <c r="K10" s="252"/>
      <c r="L10" s="249">
        <f>SUM(F10*1.4)</f>
        <v>96915</v>
      </c>
      <c r="M10" s="249"/>
      <c r="N10" s="249">
        <f>SUM(H10*1.4)</f>
        <v>96915</v>
      </c>
      <c r="O10" s="250"/>
    </row>
    <row r="11" spans="1:15" x14ac:dyDescent="0.2">
      <c r="A11" s="168"/>
      <c r="B11" s="171"/>
      <c r="C11" s="18" t="s">
        <v>81</v>
      </c>
      <c r="D11" s="57">
        <v>61340</v>
      </c>
      <c r="E11" s="57"/>
      <c r="F11" s="57">
        <v>74775</v>
      </c>
      <c r="G11" s="57"/>
      <c r="H11" s="57">
        <v>74775</v>
      </c>
      <c r="I11" s="57"/>
      <c r="J11" s="251">
        <f t="shared" si="0"/>
        <v>85876</v>
      </c>
      <c r="K11" s="252"/>
      <c r="L11" s="249">
        <f>SUM(F11*1.4)</f>
        <v>104685</v>
      </c>
      <c r="M11" s="249"/>
      <c r="N11" s="249">
        <f>SUM(H11*1.4)</f>
        <v>104685</v>
      </c>
      <c r="O11" s="250"/>
    </row>
    <row r="12" spans="1:15" x14ac:dyDescent="0.2">
      <c r="A12" s="168"/>
      <c r="B12" s="172"/>
      <c r="C12" s="18" t="s">
        <v>82</v>
      </c>
      <c r="D12" s="254">
        <v>65690</v>
      </c>
      <c r="E12" s="255"/>
      <c r="F12" s="57">
        <v>79125</v>
      </c>
      <c r="G12" s="57"/>
      <c r="H12" s="57">
        <v>79125</v>
      </c>
      <c r="I12" s="57"/>
      <c r="J12" s="251">
        <f t="shared" si="0"/>
        <v>91966</v>
      </c>
      <c r="K12" s="252"/>
      <c r="L12" s="249">
        <f>SUM(F12*1.4)</f>
        <v>110775</v>
      </c>
      <c r="M12" s="249"/>
      <c r="N12" s="249">
        <f>SUM(H12*1.4)</f>
        <v>110775</v>
      </c>
      <c r="O12" s="250"/>
    </row>
    <row r="13" spans="1:15" x14ac:dyDescent="0.2">
      <c r="A13" s="63" t="s">
        <v>36</v>
      </c>
      <c r="B13" s="170" t="s">
        <v>37</v>
      </c>
      <c r="C13" s="6" t="s">
        <v>70</v>
      </c>
      <c r="D13" s="57">
        <v>36072</v>
      </c>
      <c r="E13" s="57"/>
      <c r="F13" s="256"/>
      <c r="G13" s="262"/>
      <c r="H13" s="262"/>
      <c r="I13" s="257"/>
      <c r="J13" s="115">
        <f t="shared" si="0"/>
        <v>50500.800000000003</v>
      </c>
      <c r="K13" s="116"/>
      <c r="L13" s="267"/>
      <c r="M13" s="268"/>
      <c r="N13" s="268"/>
      <c r="O13" s="269"/>
    </row>
    <row r="14" spans="1:15" x14ac:dyDescent="0.2">
      <c r="A14" s="63"/>
      <c r="B14" s="171"/>
      <c r="C14" s="6" t="s">
        <v>71</v>
      </c>
      <c r="D14" s="57">
        <v>39872</v>
      </c>
      <c r="E14" s="57"/>
      <c r="F14" s="258"/>
      <c r="G14" s="263"/>
      <c r="H14" s="263"/>
      <c r="I14" s="259"/>
      <c r="J14" s="115">
        <f t="shared" si="0"/>
        <v>55820.800000000003</v>
      </c>
      <c r="K14" s="116"/>
      <c r="L14" s="270"/>
      <c r="M14" s="271"/>
      <c r="N14" s="271"/>
      <c r="O14" s="272"/>
    </row>
    <row r="15" spans="1:15" x14ac:dyDescent="0.2">
      <c r="A15" s="63"/>
      <c r="B15" s="171"/>
      <c r="C15" s="6" t="s">
        <v>72</v>
      </c>
      <c r="D15" s="57">
        <v>44172</v>
      </c>
      <c r="E15" s="57"/>
      <c r="F15" s="258"/>
      <c r="G15" s="263"/>
      <c r="H15" s="263"/>
      <c r="I15" s="259"/>
      <c r="J15" s="115">
        <f t="shared" si="0"/>
        <v>61840.800000000003</v>
      </c>
      <c r="K15" s="116"/>
      <c r="L15" s="270"/>
      <c r="M15" s="271"/>
      <c r="N15" s="271"/>
      <c r="O15" s="272"/>
    </row>
    <row r="16" spans="1:15" x14ac:dyDescent="0.2">
      <c r="A16" s="63"/>
      <c r="B16" s="171"/>
      <c r="C16" s="6" t="s">
        <v>92</v>
      </c>
      <c r="D16" s="57">
        <v>48322</v>
      </c>
      <c r="E16" s="57"/>
      <c r="F16" s="258"/>
      <c r="G16" s="263"/>
      <c r="H16" s="263"/>
      <c r="I16" s="259"/>
      <c r="J16" s="115">
        <f t="shared" si="0"/>
        <v>67650.8</v>
      </c>
      <c r="K16" s="116"/>
      <c r="L16" s="270"/>
      <c r="M16" s="271"/>
      <c r="N16" s="271"/>
      <c r="O16" s="272"/>
    </row>
    <row r="17" spans="1:15" x14ac:dyDescent="0.2">
      <c r="A17" s="63"/>
      <c r="B17" s="171"/>
      <c r="C17" s="6" t="s">
        <v>93</v>
      </c>
      <c r="D17" s="57">
        <f>1000+D16</f>
        <v>49322</v>
      </c>
      <c r="E17" s="57"/>
      <c r="F17" s="264"/>
      <c r="G17" s="265"/>
      <c r="H17" s="265"/>
      <c r="I17" s="266"/>
      <c r="J17" s="115">
        <f t="shared" si="0"/>
        <v>69050.8</v>
      </c>
      <c r="K17" s="116"/>
      <c r="L17" s="273"/>
      <c r="M17" s="274"/>
      <c r="N17" s="274"/>
      <c r="O17" s="275"/>
    </row>
    <row r="18" spans="1:15" x14ac:dyDescent="0.2">
      <c r="A18" s="63"/>
      <c r="B18" s="171"/>
      <c r="C18" s="6" t="s">
        <v>73</v>
      </c>
      <c r="D18" s="256"/>
      <c r="E18" s="257"/>
      <c r="F18" s="249">
        <v>59145.5</v>
      </c>
      <c r="G18" s="249"/>
      <c r="H18" s="249">
        <v>43146</v>
      </c>
      <c r="I18" s="249"/>
      <c r="J18" s="267"/>
      <c r="K18" s="277"/>
      <c r="L18" s="58">
        <f>+F18+(F18*0.4)</f>
        <v>82803.7</v>
      </c>
      <c r="M18" s="58"/>
      <c r="N18" s="58">
        <f>+H18+(H18*0.4)</f>
        <v>60404.4</v>
      </c>
      <c r="O18" s="59"/>
    </row>
    <row r="19" spans="1:15" x14ac:dyDescent="0.2">
      <c r="A19" s="63"/>
      <c r="B19" s="171"/>
      <c r="C19" s="6" t="s">
        <v>91</v>
      </c>
      <c r="D19" s="258"/>
      <c r="E19" s="259"/>
      <c r="F19" s="249">
        <v>64145.5</v>
      </c>
      <c r="G19" s="249"/>
      <c r="H19" s="249">
        <v>48146</v>
      </c>
      <c r="I19" s="249"/>
      <c r="J19" s="270"/>
      <c r="K19" s="278"/>
      <c r="L19" s="58">
        <f>+F19+(F19*0.4)</f>
        <v>89803.7</v>
      </c>
      <c r="M19" s="58"/>
      <c r="N19" s="58">
        <f>+H19+(H19*0.4)</f>
        <v>67404.399999999994</v>
      </c>
      <c r="O19" s="59"/>
    </row>
    <row r="20" spans="1:15" ht="13.5" thickBot="1" x14ac:dyDescent="0.25">
      <c r="A20" s="253"/>
      <c r="B20" s="173"/>
      <c r="C20" s="8" t="s">
        <v>94</v>
      </c>
      <c r="D20" s="260"/>
      <c r="E20" s="261"/>
      <c r="F20" s="276">
        <f>2000+F19</f>
        <v>66145.5</v>
      </c>
      <c r="G20" s="276"/>
      <c r="H20" s="276">
        <f>2000+H19</f>
        <v>50146</v>
      </c>
      <c r="I20" s="276"/>
      <c r="J20" s="279"/>
      <c r="K20" s="280"/>
      <c r="L20" s="144">
        <f>+F20+(F20*0.4)</f>
        <v>92603.7</v>
      </c>
      <c r="M20" s="144"/>
      <c r="N20" s="144">
        <f>+H20+(H20*0.4)</f>
        <v>70204.399999999994</v>
      </c>
      <c r="O20" s="154"/>
    </row>
  </sheetData>
  <sheetProtection password="BA19" sheet="1" objects="1" scenarios="1"/>
  <mergeCells count="97">
    <mergeCell ref="N20:O20"/>
    <mergeCell ref="N19:O19"/>
    <mergeCell ref="N18:O18"/>
    <mergeCell ref="J4:K4"/>
    <mergeCell ref="J5:K5"/>
    <mergeCell ref="J6:K6"/>
    <mergeCell ref="J7:K7"/>
    <mergeCell ref="J8:K8"/>
    <mergeCell ref="J18:K20"/>
    <mergeCell ref="N12:O12"/>
    <mergeCell ref="F20:G20"/>
    <mergeCell ref="H20:I20"/>
    <mergeCell ref="L20:M20"/>
    <mergeCell ref="H12:I12"/>
    <mergeCell ref="L12:M12"/>
    <mergeCell ref="J12:K12"/>
    <mergeCell ref="F19:G19"/>
    <mergeCell ref="H19:I19"/>
    <mergeCell ref="L19:M19"/>
    <mergeCell ref="F18:G18"/>
    <mergeCell ref="H18:I18"/>
    <mergeCell ref="L18:M18"/>
    <mergeCell ref="D17:E17"/>
    <mergeCell ref="J17:K17"/>
    <mergeCell ref="F13:I17"/>
    <mergeCell ref="L13:O17"/>
    <mergeCell ref="D16:E16"/>
    <mergeCell ref="J16:K16"/>
    <mergeCell ref="D15:E15"/>
    <mergeCell ref="J15:K15"/>
    <mergeCell ref="J13:K13"/>
    <mergeCell ref="D14:E14"/>
    <mergeCell ref="J14:K14"/>
    <mergeCell ref="A13:A20"/>
    <mergeCell ref="B13:B20"/>
    <mergeCell ref="D13:E13"/>
    <mergeCell ref="D11:E11"/>
    <mergeCell ref="F11:G11"/>
    <mergeCell ref="B9:B12"/>
    <mergeCell ref="D9:E9"/>
    <mergeCell ref="F9:G9"/>
    <mergeCell ref="A4:A12"/>
    <mergeCell ref="B4:B7"/>
    <mergeCell ref="D12:E12"/>
    <mergeCell ref="F12:G12"/>
    <mergeCell ref="D18:E20"/>
    <mergeCell ref="D10:E10"/>
    <mergeCell ref="F10:G10"/>
    <mergeCell ref="D8:E8"/>
    <mergeCell ref="H11:I11"/>
    <mergeCell ref="J11:K11"/>
    <mergeCell ref="L11:M11"/>
    <mergeCell ref="N11:O11"/>
    <mergeCell ref="L9:M9"/>
    <mergeCell ref="N9:O9"/>
    <mergeCell ref="N10:O10"/>
    <mergeCell ref="H9:I9"/>
    <mergeCell ref="J9:K9"/>
    <mergeCell ref="H10:I10"/>
    <mergeCell ref="J10:K10"/>
    <mergeCell ref="L10:M10"/>
    <mergeCell ref="F8:G8"/>
    <mergeCell ref="H8:I8"/>
    <mergeCell ref="L8:M8"/>
    <mergeCell ref="N8:O8"/>
    <mergeCell ref="L4:M4"/>
    <mergeCell ref="N4:O4"/>
    <mergeCell ref="L5:M5"/>
    <mergeCell ref="N5:O5"/>
    <mergeCell ref="L6:M6"/>
    <mergeCell ref="N6:O6"/>
    <mergeCell ref="L7:M7"/>
    <mergeCell ref="N7:O7"/>
    <mergeCell ref="A1:O1"/>
    <mergeCell ref="A2:A3"/>
    <mergeCell ref="B2:B3"/>
    <mergeCell ref="C2:C3"/>
    <mergeCell ref="D2:I2"/>
    <mergeCell ref="J3:K3"/>
    <mergeCell ref="L3:M3"/>
    <mergeCell ref="N3:O3"/>
    <mergeCell ref="J2:N2"/>
    <mergeCell ref="D3:E3"/>
    <mergeCell ref="F3:G3"/>
    <mergeCell ref="H3:I3"/>
    <mergeCell ref="D7:E7"/>
    <mergeCell ref="F7:G7"/>
    <mergeCell ref="H7:I7"/>
    <mergeCell ref="D6:E6"/>
    <mergeCell ref="F6:G6"/>
    <mergeCell ref="H6:I6"/>
    <mergeCell ref="D5:E5"/>
    <mergeCell ref="F5:G5"/>
    <mergeCell ref="H5:I5"/>
    <mergeCell ref="D4:E4"/>
    <mergeCell ref="F4:G4"/>
    <mergeCell ref="H4:I4"/>
  </mergeCells>
  <hyperlinks>
    <hyperlink ref="A13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58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</cols>
  <sheetData>
    <row r="1" spans="1:15" ht="21.75" thickBot="1" x14ac:dyDescent="0.25">
      <c r="A1" s="215" t="s">
        <v>163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</row>
    <row r="2" spans="1:15" x14ac:dyDescent="0.2">
      <c r="A2" s="95" t="s">
        <v>30</v>
      </c>
      <c r="B2" s="97" t="s">
        <v>31</v>
      </c>
      <c r="C2" s="97" t="s">
        <v>32</v>
      </c>
      <c r="D2" s="101" t="s">
        <v>60</v>
      </c>
      <c r="E2" s="102"/>
      <c r="F2" s="102"/>
      <c r="G2" s="102"/>
      <c r="H2" s="102"/>
      <c r="I2" s="103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244"/>
      <c r="B3" s="98"/>
      <c r="C3" s="184"/>
      <c r="D3" s="242" t="s">
        <v>33</v>
      </c>
      <c r="E3" s="243"/>
      <c r="F3" s="242" t="s">
        <v>34</v>
      </c>
      <c r="G3" s="243"/>
      <c r="H3" s="242" t="s">
        <v>35</v>
      </c>
      <c r="I3" s="243"/>
      <c r="J3" s="104" t="s">
        <v>33</v>
      </c>
      <c r="K3" s="105"/>
      <c r="L3" s="242" t="s">
        <v>34</v>
      </c>
      <c r="M3" s="243"/>
      <c r="N3" s="242" t="s">
        <v>35</v>
      </c>
      <c r="O3" s="248"/>
    </row>
    <row r="4" spans="1:15" x14ac:dyDescent="0.2">
      <c r="A4" s="62" t="s">
        <v>36</v>
      </c>
      <c r="B4" s="110" t="s">
        <v>37</v>
      </c>
      <c r="C4" s="6" t="s">
        <v>70</v>
      </c>
      <c r="D4" s="182">
        <v>30500</v>
      </c>
      <c r="E4" s="183"/>
      <c r="F4" s="130"/>
      <c r="G4" s="149"/>
      <c r="H4" s="149"/>
      <c r="I4" s="131"/>
      <c r="J4" s="115">
        <f t="shared" ref="J4:J15" si="0">+D4+(D4*0.4)</f>
        <v>42700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182">
        <v>37500</v>
      </c>
      <c r="E5" s="183"/>
      <c r="F5" s="132"/>
      <c r="G5" s="150"/>
      <c r="H5" s="150"/>
      <c r="I5" s="133"/>
      <c r="J5" s="115">
        <f t="shared" si="0"/>
        <v>52500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182">
        <v>44000</v>
      </c>
      <c r="E6" s="183"/>
      <c r="F6" s="132"/>
      <c r="G6" s="150"/>
      <c r="H6" s="150"/>
      <c r="I6" s="133"/>
      <c r="J6" s="115">
        <f t="shared" si="0"/>
        <v>61600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92</v>
      </c>
      <c r="D7" s="182">
        <v>49000</v>
      </c>
      <c r="E7" s="183"/>
      <c r="F7" s="132"/>
      <c r="G7" s="150"/>
      <c r="H7" s="150"/>
      <c r="I7" s="133"/>
      <c r="J7" s="115">
        <f t="shared" si="0"/>
        <v>68600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93</v>
      </c>
      <c r="D8" s="47">
        <v>50000</v>
      </c>
      <c r="E8" s="47"/>
      <c r="F8" s="151"/>
      <c r="G8" s="152"/>
      <c r="H8" s="152"/>
      <c r="I8" s="153"/>
      <c r="J8" s="115">
        <f>+D8+(D8*0.4)</f>
        <v>70000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47">
        <v>77000</v>
      </c>
      <c r="G9" s="47"/>
      <c r="H9" s="47">
        <v>54000</v>
      </c>
      <c r="I9" s="47"/>
      <c r="J9" s="121"/>
      <c r="K9" s="123"/>
      <c r="L9" s="58">
        <f>F9*1.4</f>
        <v>107800</v>
      </c>
      <c r="M9" s="58"/>
      <c r="N9" s="58">
        <f>H9*1.4</f>
        <v>75600</v>
      </c>
      <c r="O9" s="59"/>
    </row>
    <row r="10" spans="1:15" x14ac:dyDescent="0.2">
      <c r="A10" s="62"/>
      <c r="B10" s="111"/>
      <c r="C10" s="6" t="s">
        <v>91</v>
      </c>
      <c r="D10" s="132"/>
      <c r="E10" s="133"/>
      <c r="F10" s="47">
        <v>86500</v>
      </c>
      <c r="G10" s="47"/>
      <c r="H10" s="47">
        <v>63500</v>
      </c>
      <c r="I10" s="47"/>
      <c r="J10" s="124"/>
      <c r="K10" s="126"/>
      <c r="L10" s="58">
        <f>F10*1.4</f>
        <v>121099.99999999999</v>
      </c>
      <c r="M10" s="58"/>
      <c r="N10" s="58">
        <f>H10*1.4</f>
        <v>88900</v>
      </c>
      <c r="O10" s="59"/>
    </row>
    <row r="11" spans="1:15" x14ac:dyDescent="0.2">
      <c r="A11" s="62"/>
      <c r="B11" s="177"/>
      <c r="C11" s="6" t="s">
        <v>94</v>
      </c>
      <c r="D11" s="151"/>
      <c r="E11" s="153"/>
      <c r="F11" s="47">
        <f>+F10+2000</f>
        <v>88500</v>
      </c>
      <c r="G11" s="47"/>
      <c r="H11" s="47">
        <f>+H10+2000</f>
        <v>65500</v>
      </c>
      <c r="I11" s="47"/>
      <c r="J11" s="127"/>
      <c r="K11" s="129"/>
      <c r="L11" s="58">
        <f>F11*1.4</f>
        <v>123899.99999999999</v>
      </c>
      <c r="M11" s="58"/>
      <c r="N11" s="58">
        <f>H11*1.4</f>
        <v>91700</v>
      </c>
      <c r="O11" s="59"/>
    </row>
    <row r="12" spans="1:15" x14ac:dyDescent="0.2">
      <c r="A12" s="62" t="s">
        <v>45</v>
      </c>
      <c r="B12" s="110" t="s">
        <v>37</v>
      </c>
      <c r="C12" s="6" t="s">
        <v>70</v>
      </c>
      <c r="D12" s="182">
        <v>27500</v>
      </c>
      <c r="E12" s="183"/>
      <c r="F12" s="130"/>
      <c r="G12" s="149"/>
      <c r="H12" s="149"/>
      <c r="I12" s="131"/>
      <c r="J12" s="115">
        <f t="shared" si="0"/>
        <v>38500</v>
      </c>
      <c r="K12" s="116"/>
      <c r="L12" s="121"/>
      <c r="M12" s="122"/>
      <c r="N12" s="122"/>
      <c r="O12" s="138"/>
    </row>
    <row r="13" spans="1:15" x14ac:dyDescent="0.2">
      <c r="A13" s="62"/>
      <c r="B13" s="111"/>
      <c r="C13" s="6" t="s">
        <v>71</v>
      </c>
      <c r="D13" s="182">
        <v>31500</v>
      </c>
      <c r="E13" s="183"/>
      <c r="F13" s="132"/>
      <c r="G13" s="150"/>
      <c r="H13" s="150"/>
      <c r="I13" s="133"/>
      <c r="J13" s="115">
        <f t="shared" si="0"/>
        <v>44100</v>
      </c>
      <c r="K13" s="116"/>
      <c r="L13" s="124"/>
      <c r="M13" s="125"/>
      <c r="N13" s="125"/>
      <c r="O13" s="139"/>
    </row>
    <row r="14" spans="1:15" x14ac:dyDescent="0.2">
      <c r="A14" s="62"/>
      <c r="B14" s="111"/>
      <c r="C14" s="6" t="s">
        <v>72</v>
      </c>
      <c r="D14" s="182">
        <v>36500</v>
      </c>
      <c r="E14" s="183"/>
      <c r="F14" s="132"/>
      <c r="G14" s="150"/>
      <c r="H14" s="150"/>
      <c r="I14" s="133"/>
      <c r="J14" s="115">
        <f t="shared" si="0"/>
        <v>51100</v>
      </c>
      <c r="K14" s="116"/>
      <c r="L14" s="124"/>
      <c r="M14" s="125"/>
      <c r="N14" s="125"/>
      <c r="O14" s="139"/>
    </row>
    <row r="15" spans="1:15" x14ac:dyDescent="0.2">
      <c r="A15" s="62"/>
      <c r="B15" s="111"/>
      <c r="C15" s="6" t="s">
        <v>92</v>
      </c>
      <c r="D15" s="182">
        <v>41000</v>
      </c>
      <c r="E15" s="183"/>
      <c r="F15" s="132"/>
      <c r="G15" s="150"/>
      <c r="H15" s="150"/>
      <c r="I15" s="133"/>
      <c r="J15" s="115">
        <f t="shared" si="0"/>
        <v>57400</v>
      </c>
      <c r="K15" s="116"/>
      <c r="L15" s="124"/>
      <c r="M15" s="125"/>
      <c r="N15" s="125"/>
      <c r="O15" s="139"/>
    </row>
    <row r="16" spans="1:15" x14ac:dyDescent="0.2">
      <c r="A16" s="62"/>
      <c r="B16" s="111"/>
      <c r="C16" s="6" t="s">
        <v>93</v>
      </c>
      <c r="D16" s="47">
        <v>42000</v>
      </c>
      <c r="E16" s="47"/>
      <c r="F16" s="151"/>
      <c r="G16" s="152"/>
      <c r="H16" s="152"/>
      <c r="I16" s="153"/>
      <c r="J16" s="115">
        <f>+D16+(D16*0.4)</f>
        <v>58800</v>
      </c>
      <c r="K16" s="116"/>
      <c r="L16" s="127"/>
      <c r="M16" s="128"/>
      <c r="N16" s="128"/>
      <c r="O16" s="140"/>
    </row>
    <row r="17" spans="1:15" x14ac:dyDescent="0.2">
      <c r="A17" s="62"/>
      <c r="B17" s="111"/>
      <c r="C17" s="6" t="s">
        <v>73</v>
      </c>
      <c r="D17" s="130"/>
      <c r="E17" s="131"/>
      <c r="F17" s="47">
        <v>69500</v>
      </c>
      <c r="G17" s="47"/>
      <c r="H17" s="47">
        <v>46000</v>
      </c>
      <c r="I17" s="47"/>
      <c r="J17" s="121"/>
      <c r="K17" s="123"/>
      <c r="L17" s="58">
        <f>F17*1.4</f>
        <v>97300</v>
      </c>
      <c r="M17" s="58"/>
      <c r="N17" s="58">
        <f>H17*1.4</f>
        <v>64399.999999999993</v>
      </c>
      <c r="O17" s="59"/>
    </row>
    <row r="18" spans="1:15" x14ac:dyDescent="0.2">
      <c r="A18" s="62"/>
      <c r="B18" s="111"/>
      <c r="C18" s="6" t="s">
        <v>91</v>
      </c>
      <c r="D18" s="132"/>
      <c r="E18" s="133"/>
      <c r="F18" s="47">
        <v>75500</v>
      </c>
      <c r="G18" s="47"/>
      <c r="H18" s="47">
        <v>52500</v>
      </c>
      <c r="I18" s="47"/>
      <c r="J18" s="124"/>
      <c r="K18" s="126"/>
      <c r="L18" s="58">
        <f>F18*1.4</f>
        <v>105700</v>
      </c>
      <c r="M18" s="58"/>
      <c r="N18" s="58">
        <f>H18*1.4</f>
        <v>73500</v>
      </c>
      <c r="O18" s="59"/>
    </row>
    <row r="19" spans="1:15" x14ac:dyDescent="0.2">
      <c r="A19" s="62"/>
      <c r="B19" s="177"/>
      <c r="C19" s="6" t="s">
        <v>94</v>
      </c>
      <c r="D19" s="151"/>
      <c r="E19" s="153"/>
      <c r="F19" s="47">
        <f>+F18+2000</f>
        <v>77500</v>
      </c>
      <c r="G19" s="47"/>
      <c r="H19" s="47">
        <f>+H18+2000</f>
        <v>54500</v>
      </c>
      <c r="I19" s="47"/>
      <c r="J19" s="127"/>
      <c r="K19" s="129"/>
      <c r="L19" s="58">
        <f>F19*1.4</f>
        <v>108500</v>
      </c>
      <c r="M19" s="58"/>
      <c r="N19" s="58">
        <f>H19*1.4</f>
        <v>76300</v>
      </c>
      <c r="O19" s="59"/>
    </row>
    <row r="20" spans="1:15" x14ac:dyDescent="0.2">
      <c r="A20" s="62" t="s">
        <v>65</v>
      </c>
      <c r="B20" s="110" t="s">
        <v>37</v>
      </c>
      <c r="C20" s="6" t="s">
        <v>70</v>
      </c>
      <c r="D20" s="182">
        <v>25000</v>
      </c>
      <c r="E20" s="183"/>
      <c r="F20" s="130"/>
      <c r="G20" s="149"/>
      <c r="H20" s="149"/>
      <c r="I20" s="131"/>
      <c r="J20" s="115">
        <f>+D20+(D20*0.4)</f>
        <v>35000</v>
      </c>
      <c r="K20" s="116"/>
      <c r="L20" s="121"/>
      <c r="M20" s="122"/>
      <c r="N20" s="122"/>
      <c r="O20" s="138"/>
    </row>
    <row r="21" spans="1:15" x14ac:dyDescent="0.2">
      <c r="A21" s="62"/>
      <c r="B21" s="111"/>
      <c r="C21" s="6" t="s">
        <v>71</v>
      </c>
      <c r="D21" s="182">
        <v>30500</v>
      </c>
      <c r="E21" s="183"/>
      <c r="F21" s="132"/>
      <c r="G21" s="150"/>
      <c r="H21" s="150"/>
      <c r="I21" s="133"/>
      <c r="J21" s="115">
        <f>+D21+(D21*0.4)</f>
        <v>42700</v>
      </c>
      <c r="K21" s="116"/>
      <c r="L21" s="124"/>
      <c r="M21" s="125"/>
      <c r="N21" s="125"/>
      <c r="O21" s="139"/>
    </row>
    <row r="22" spans="1:15" x14ac:dyDescent="0.2">
      <c r="A22" s="62"/>
      <c r="B22" s="111"/>
      <c r="C22" s="6" t="s">
        <v>72</v>
      </c>
      <c r="D22" s="182">
        <v>36500</v>
      </c>
      <c r="E22" s="183"/>
      <c r="F22" s="132"/>
      <c r="G22" s="150"/>
      <c r="H22" s="150"/>
      <c r="I22" s="133"/>
      <c r="J22" s="115">
        <f>+D22+(D22*0.4)</f>
        <v>51100</v>
      </c>
      <c r="K22" s="116"/>
      <c r="L22" s="124"/>
      <c r="M22" s="125"/>
      <c r="N22" s="125"/>
      <c r="O22" s="139"/>
    </row>
    <row r="23" spans="1:15" x14ac:dyDescent="0.2">
      <c r="A23" s="62"/>
      <c r="B23" s="111"/>
      <c r="C23" s="6" t="s">
        <v>92</v>
      </c>
      <c r="D23" s="182">
        <v>39500</v>
      </c>
      <c r="E23" s="183"/>
      <c r="F23" s="132"/>
      <c r="G23" s="150"/>
      <c r="H23" s="150"/>
      <c r="I23" s="133"/>
      <c r="J23" s="115">
        <f>+D23+(D23*0.4)</f>
        <v>55300</v>
      </c>
      <c r="K23" s="116"/>
      <c r="L23" s="124"/>
      <c r="M23" s="125"/>
      <c r="N23" s="125"/>
      <c r="O23" s="139"/>
    </row>
    <row r="24" spans="1:15" x14ac:dyDescent="0.2">
      <c r="A24" s="62"/>
      <c r="B24" s="111"/>
      <c r="C24" s="6" t="s">
        <v>93</v>
      </c>
      <c r="D24" s="47">
        <v>40500</v>
      </c>
      <c r="E24" s="47"/>
      <c r="F24" s="151"/>
      <c r="G24" s="152"/>
      <c r="H24" s="152"/>
      <c r="I24" s="153"/>
      <c r="J24" s="115">
        <f>+D24+(D24*0.4)</f>
        <v>56700</v>
      </c>
      <c r="K24" s="116"/>
      <c r="L24" s="127"/>
      <c r="M24" s="128"/>
      <c r="N24" s="128"/>
      <c r="O24" s="140"/>
    </row>
    <row r="25" spans="1:15" x14ac:dyDescent="0.2">
      <c r="A25" s="62"/>
      <c r="B25" s="111"/>
      <c r="C25" s="6" t="s">
        <v>73</v>
      </c>
      <c r="D25" s="130"/>
      <c r="E25" s="131"/>
      <c r="F25" s="47">
        <v>68500</v>
      </c>
      <c r="G25" s="47"/>
      <c r="H25" s="47">
        <v>45000</v>
      </c>
      <c r="I25" s="47"/>
      <c r="J25" s="121"/>
      <c r="K25" s="123"/>
      <c r="L25" s="58">
        <f>F25*1.4</f>
        <v>95900</v>
      </c>
      <c r="M25" s="58"/>
      <c r="N25" s="58">
        <f>H25*1.4</f>
        <v>62999.999999999993</v>
      </c>
      <c r="O25" s="59"/>
    </row>
    <row r="26" spans="1:15" x14ac:dyDescent="0.2">
      <c r="A26" s="62"/>
      <c r="B26" s="111"/>
      <c r="C26" s="6" t="s">
        <v>91</v>
      </c>
      <c r="D26" s="132"/>
      <c r="E26" s="133"/>
      <c r="F26" s="47">
        <v>74500</v>
      </c>
      <c r="G26" s="47"/>
      <c r="H26" s="47">
        <v>51500</v>
      </c>
      <c r="I26" s="47"/>
      <c r="J26" s="124"/>
      <c r="K26" s="126"/>
      <c r="L26" s="58">
        <f>F26*1.4</f>
        <v>104300</v>
      </c>
      <c r="M26" s="58"/>
      <c r="N26" s="58">
        <f>H26*1.4</f>
        <v>72100</v>
      </c>
      <c r="O26" s="59"/>
    </row>
    <row r="27" spans="1:15" ht="13.5" thickBot="1" x14ac:dyDescent="0.25">
      <c r="A27" s="148"/>
      <c r="B27" s="112"/>
      <c r="C27" s="8" t="s">
        <v>94</v>
      </c>
      <c r="D27" s="134"/>
      <c r="E27" s="135"/>
      <c r="F27" s="55">
        <f>+F26+2000</f>
        <v>76500</v>
      </c>
      <c r="G27" s="55"/>
      <c r="H27" s="55">
        <f>+H26+2000</f>
        <v>53500</v>
      </c>
      <c r="I27" s="55"/>
      <c r="J27" s="136"/>
      <c r="K27" s="137"/>
      <c r="L27" s="144">
        <f>F27*1.4</f>
        <v>107100</v>
      </c>
      <c r="M27" s="144"/>
      <c r="N27" s="144">
        <f>H27*1.4</f>
        <v>74900</v>
      </c>
      <c r="O27" s="154"/>
    </row>
  </sheetData>
  <sheetProtection password="BA19" sheet="1" objects="1" scenarios="1"/>
  <mergeCells count="96">
    <mergeCell ref="F25:G25"/>
    <mergeCell ref="H25:I25"/>
    <mergeCell ref="L25:M25"/>
    <mergeCell ref="L20:O24"/>
    <mergeCell ref="H26:I26"/>
    <mergeCell ref="N10:O10"/>
    <mergeCell ref="N9:O9"/>
    <mergeCell ref="L4:O8"/>
    <mergeCell ref="L27:M27"/>
    <mergeCell ref="N27:O27"/>
    <mergeCell ref="N26:O26"/>
    <mergeCell ref="N25:O25"/>
    <mergeCell ref="L10:M10"/>
    <mergeCell ref="L9:M9"/>
    <mergeCell ref="L19:M19"/>
    <mergeCell ref="N19:O19"/>
    <mergeCell ref="L26:M26"/>
    <mergeCell ref="F27:G27"/>
    <mergeCell ref="H27:I27"/>
    <mergeCell ref="J2:N2"/>
    <mergeCell ref="N18:O18"/>
    <mergeCell ref="N17:O17"/>
    <mergeCell ref="F11:G11"/>
    <mergeCell ref="H11:I11"/>
    <mergeCell ref="L11:M11"/>
    <mergeCell ref="L18:M18"/>
    <mergeCell ref="F17:G17"/>
    <mergeCell ref="H17:I17"/>
    <mergeCell ref="L17:M17"/>
    <mergeCell ref="L12:O16"/>
    <mergeCell ref="H18:I18"/>
    <mergeCell ref="N11:O11"/>
    <mergeCell ref="H10:I10"/>
    <mergeCell ref="A20:A27"/>
    <mergeCell ref="B20:B27"/>
    <mergeCell ref="D20:E20"/>
    <mergeCell ref="J20:K20"/>
    <mergeCell ref="D22:E22"/>
    <mergeCell ref="J22:K22"/>
    <mergeCell ref="D24:E24"/>
    <mergeCell ref="J24:K24"/>
    <mergeCell ref="F20:I24"/>
    <mergeCell ref="D23:E23"/>
    <mergeCell ref="J23:K23"/>
    <mergeCell ref="D21:E21"/>
    <mergeCell ref="J21:K21"/>
    <mergeCell ref="D25:E27"/>
    <mergeCell ref="J25:K27"/>
    <mergeCell ref="F26:G26"/>
    <mergeCell ref="A12:A19"/>
    <mergeCell ref="B12:B19"/>
    <mergeCell ref="D12:E12"/>
    <mergeCell ref="J12:K12"/>
    <mergeCell ref="D14:E14"/>
    <mergeCell ref="J14:K14"/>
    <mergeCell ref="D16:E16"/>
    <mergeCell ref="J16:K16"/>
    <mergeCell ref="F12:I16"/>
    <mergeCell ref="D17:E19"/>
    <mergeCell ref="J17:K19"/>
    <mergeCell ref="F18:G18"/>
    <mergeCell ref="F19:G19"/>
    <mergeCell ref="H19:I19"/>
    <mergeCell ref="D9:E11"/>
    <mergeCell ref="J9:K11"/>
    <mergeCell ref="F10:G10"/>
    <mergeCell ref="D15:E15"/>
    <mergeCell ref="J15:K15"/>
    <mergeCell ref="D13:E13"/>
    <mergeCell ref="J13:K13"/>
    <mergeCell ref="F9:G9"/>
    <mergeCell ref="H9:I9"/>
    <mergeCell ref="J8:K8"/>
    <mergeCell ref="F4:I8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3:M3"/>
    <mergeCell ref="N3:O3"/>
    <mergeCell ref="J4:K4"/>
    <mergeCell ref="D8:E8"/>
  </mergeCells>
  <hyperlinks>
    <hyperlink ref="A12" r:id="rId1" display="http://www.oocl.com/india/eng/localinformation/localsurcharges/Local+Surcharge+for+Mundra.htm"/>
    <hyperlink ref="A4" r:id="rId2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2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</cols>
  <sheetData>
    <row r="1" spans="1:15" ht="21.75" thickBot="1" x14ac:dyDescent="0.25">
      <c r="A1" s="215" t="s">
        <v>162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</row>
    <row r="2" spans="1:15" x14ac:dyDescent="0.2">
      <c r="A2" s="95" t="s">
        <v>30</v>
      </c>
      <c r="B2" s="97" t="s">
        <v>31</v>
      </c>
      <c r="C2" s="97" t="s">
        <v>32</v>
      </c>
      <c r="D2" s="101" t="s">
        <v>60</v>
      </c>
      <c r="E2" s="102"/>
      <c r="F2" s="102"/>
      <c r="G2" s="102"/>
      <c r="H2" s="102"/>
      <c r="I2" s="103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244"/>
      <c r="B3" s="98"/>
      <c r="C3" s="184"/>
      <c r="D3" s="242" t="s">
        <v>33</v>
      </c>
      <c r="E3" s="243"/>
      <c r="F3" s="242" t="s">
        <v>34</v>
      </c>
      <c r="G3" s="243"/>
      <c r="H3" s="242" t="s">
        <v>35</v>
      </c>
      <c r="I3" s="243"/>
      <c r="J3" s="104" t="s">
        <v>33</v>
      </c>
      <c r="K3" s="105"/>
      <c r="L3" s="242" t="s">
        <v>34</v>
      </c>
      <c r="M3" s="243"/>
      <c r="N3" s="242" t="s">
        <v>35</v>
      </c>
      <c r="O3" s="248"/>
    </row>
    <row r="4" spans="1:15" x14ac:dyDescent="0.2">
      <c r="A4" s="62" t="s">
        <v>36</v>
      </c>
      <c r="B4" s="110" t="s">
        <v>37</v>
      </c>
      <c r="C4" s="6" t="s">
        <v>70</v>
      </c>
      <c r="D4" s="182">
        <v>33500</v>
      </c>
      <c r="E4" s="183"/>
      <c r="F4" s="130"/>
      <c r="G4" s="149"/>
      <c r="H4" s="149"/>
      <c r="I4" s="131"/>
      <c r="J4" s="115">
        <f t="shared" ref="J4:J16" si="0">+D4+(D4*0.4)</f>
        <v>46900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182">
        <v>39500</v>
      </c>
      <c r="E5" s="183"/>
      <c r="F5" s="132"/>
      <c r="G5" s="150"/>
      <c r="H5" s="150"/>
      <c r="I5" s="133"/>
      <c r="J5" s="115">
        <f t="shared" si="0"/>
        <v>55300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182">
        <v>45500</v>
      </c>
      <c r="E6" s="183"/>
      <c r="F6" s="132"/>
      <c r="G6" s="150"/>
      <c r="H6" s="150"/>
      <c r="I6" s="133"/>
      <c r="J6" s="115">
        <f t="shared" si="0"/>
        <v>63700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92</v>
      </c>
      <c r="D7" s="182">
        <v>56500</v>
      </c>
      <c r="E7" s="183"/>
      <c r="F7" s="132"/>
      <c r="G7" s="150"/>
      <c r="H7" s="150"/>
      <c r="I7" s="133"/>
      <c r="J7" s="115">
        <f t="shared" si="0"/>
        <v>79100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93</v>
      </c>
      <c r="D8" s="47">
        <v>57500</v>
      </c>
      <c r="E8" s="47"/>
      <c r="F8" s="151"/>
      <c r="G8" s="152"/>
      <c r="H8" s="152"/>
      <c r="I8" s="153"/>
      <c r="J8" s="115">
        <f t="shared" si="0"/>
        <v>80500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47">
        <v>72500</v>
      </c>
      <c r="G9" s="47"/>
      <c r="H9" s="47">
        <v>46000</v>
      </c>
      <c r="I9" s="47"/>
      <c r="J9" s="121"/>
      <c r="K9" s="123"/>
      <c r="L9" s="58">
        <f t="shared" ref="L9:L11" si="1">+F9+(F9*0.4)</f>
        <v>101500</v>
      </c>
      <c r="M9" s="58"/>
      <c r="N9" s="58">
        <f t="shared" ref="N9:N11" si="2">+H9+(H9*0.4)</f>
        <v>64400</v>
      </c>
      <c r="O9" s="59"/>
    </row>
    <row r="10" spans="1:15" x14ac:dyDescent="0.2">
      <c r="A10" s="62"/>
      <c r="B10" s="111"/>
      <c r="C10" s="6" t="s">
        <v>91</v>
      </c>
      <c r="D10" s="132"/>
      <c r="E10" s="133"/>
      <c r="F10" s="47">
        <v>81500</v>
      </c>
      <c r="G10" s="47"/>
      <c r="H10" s="47">
        <v>56000</v>
      </c>
      <c r="I10" s="47"/>
      <c r="J10" s="124"/>
      <c r="K10" s="126"/>
      <c r="L10" s="58">
        <f t="shared" si="1"/>
        <v>114100</v>
      </c>
      <c r="M10" s="58"/>
      <c r="N10" s="58">
        <f t="shared" si="2"/>
        <v>78400</v>
      </c>
      <c r="O10" s="59"/>
    </row>
    <row r="11" spans="1:15" x14ac:dyDescent="0.2">
      <c r="A11" s="62"/>
      <c r="B11" s="177"/>
      <c r="C11" s="6" t="s">
        <v>94</v>
      </c>
      <c r="D11" s="151"/>
      <c r="E11" s="153"/>
      <c r="F11" s="47">
        <f>+F10+2000</f>
        <v>83500</v>
      </c>
      <c r="G11" s="47"/>
      <c r="H11" s="47">
        <f>+H10+2000</f>
        <v>58000</v>
      </c>
      <c r="I11" s="47"/>
      <c r="J11" s="127"/>
      <c r="K11" s="129"/>
      <c r="L11" s="58">
        <f t="shared" si="1"/>
        <v>116900</v>
      </c>
      <c r="M11" s="58"/>
      <c r="N11" s="58">
        <f t="shared" si="2"/>
        <v>81200</v>
      </c>
      <c r="O11" s="59"/>
    </row>
    <row r="12" spans="1:15" x14ac:dyDescent="0.2">
      <c r="A12" s="62" t="s">
        <v>45</v>
      </c>
      <c r="B12" s="110" t="s">
        <v>37</v>
      </c>
      <c r="C12" s="6" t="s">
        <v>70</v>
      </c>
      <c r="D12" s="182">
        <v>26500</v>
      </c>
      <c r="E12" s="183"/>
      <c r="F12" s="130"/>
      <c r="G12" s="149"/>
      <c r="H12" s="149"/>
      <c r="I12" s="131"/>
      <c r="J12" s="115">
        <f t="shared" si="0"/>
        <v>37100</v>
      </c>
      <c r="K12" s="116"/>
      <c r="L12" s="121"/>
      <c r="M12" s="122"/>
      <c r="N12" s="122"/>
      <c r="O12" s="138"/>
    </row>
    <row r="13" spans="1:15" x14ac:dyDescent="0.2">
      <c r="A13" s="62"/>
      <c r="B13" s="111"/>
      <c r="C13" s="6" t="s">
        <v>71</v>
      </c>
      <c r="D13" s="182">
        <v>29500</v>
      </c>
      <c r="E13" s="183"/>
      <c r="F13" s="132"/>
      <c r="G13" s="150"/>
      <c r="H13" s="150"/>
      <c r="I13" s="133"/>
      <c r="J13" s="115">
        <f t="shared" si="0"/>
        <v>41300</v>
      </c>
      <c r="K13" s="116"/>
      <c r="L13" s="124"/>
      <c r="M13" s="125"/>
      <c r="N13" s="125"/>
      <c r="O13" s="139"/>
    </row>
    <row r="14" spans="1:15" x14ac:dyDescent="0.2">
      <c r="A14" s="62"/>
      <c r="B14" s="111"/>
      <c r="C14" s="6" t="s">
        <v>72</v>
      </c>
      <c r="D14" s="182">
        <v>33500</v>
      </c>
      <c r="E14" s="183"/>
      <c r="F14" s="132"/>
      <c r="G14" s="150"/>
      <c r="H14" s="150"/>
      <c r="I14" s="133"/>
      <c r="J14" s="115">
        <f t="shared" si="0"/>
        <v>46900</v>
      </c>
      <c r="K14" s="116"/>
      <c r="L14" s="124"/>
      <c r="M14" s="125"/>
      <c r="N14" s="125"/>
      <c r="O14" s="139"/>
    </row>
    <row r="15" spans="1:15" x14ac:dyDescent="0.2">
      <c r="A15" s="62"/>
      <c r="B15" s="111"/>
      <c r="C15" s="6" t="s">
        <v>92</v>
      </c>
      <c r="D15" s="182">
        <v>37500</v>
      </c>
      <c r="E15" s="183"/>
      <c r="F15" s="132"/>
      <c r="G15" s="150"/>
      <c r="H15" s="150"/>
      <c r="I15" s="133"/>
      <c r="J15" s="115">
        <f t="shared" si="0"/>
        <v>52500</v>
      </c>
      <c r="K15" s="116"/>
      <c r="L15" s="124"/>
      <c r="M15" s="125"/>
      <c r="N15" s="125"/>
      <c r="O15" s="139"/>
    </row>
    <row r="16" spans="1:15" x14ac:dyDescent="0.2">
      <c r="A16" s="62"/>
      <c r="B16" s="111"/>
      <c r="C16" s="6" t="s">
        <v>93</v>
      </c>
      <c r="D16" s="47">
        <v>38500</v>
      </c>
      <c r="E16" s="47"/>
      <c r="F16" s="151"/>
      <c r="G16" s="152"/>
      <c r="H16" s="152"/>
      <c r="I16" s="153"/>
      <c r="J16" s="115">
        <f t="shared" si="0"/>
        <v>53900</v>
      </c>
      <c r="K16" s="116"/>
      <c r="L16" s="127"/>
      <c r="M16" s="128"/>
      <c r="N16" s="128"/>
      <c r="O16" s="140"/>
    </row>
    <row r="17" spans="1:15" x14ac:dyDescent="0.2">
      <c r="A17" s="62"/>
      <c r="B17" s="111"/>
      <c r="C17" s="6" t="s">
        <v>73</v>
      </c>
      <c r="D17" s="130"/>
      <c r="E17" s="131"/>
      <c r="F17" s="47">
        <v>61500</v>
      </c>
      <c r="G17" s="47"/>
      <c r="H17" s="47">
        <v>37500</v>
      </c>
      <c r="I17" s="47"/>
      <c r="J17" s="121"/>
      <c r="K17" s="123"/>
      <c r="L17" s="58">
        <f t="shared" ref="L17:L19" si="3">+F17+(F17*0.4)</f>
        <v>86100</v>
      </c>
      <c r="M17" s="58"/>
      <c r="N17" s="58">
        <f t="shared" ref="N17:N19" si="4">+H17+(H17*0.4)</f>
        <v>52500</v>
      </c>
      <c r="O17" s="59"/>
    </row>
    <row r="18" spans="1:15" x14ac:dyDescent="0.2">
      <c r="A18" s="62"/>
      <c r="B18" s="111"/>
      <c r="C18" s="6" t="s">
        <v>91</v>
      </c>
      <c r="D18" s="132"/>
      <c r="E18" s="133"/>
      <c r="F18" s="47">
        <v>66000</v>
      </c>
      <c r="G18" s="47"/>
      <c r="H18" s="47">
        <v>41500</v>
      </c>
      <c r="I18" s="47"/>
      <c r="J18" s="124"/>
      <c r="K18" s="126"/>
      <c r="L18" s="58">
        <f t="shared" si="3"/>
        <v>92400</v>
      </c>
      <c r="M18" s="58"/>
      <c r="N18" s="58">
        <f t="shared" si="4"/>
        <v>58100</v>
      </c>
      <c r="O18" s="59"/>
    </row>
    <row r="19" spans="1:15" x14ac:dyDescent="0.2">
      <c r="A19" s="62"/>
      <c r="B19" s="177"/>
      <c r="C19" s="6" t="s">
        <v>94</v>
      </c>
      <c r="D19" s="151"/>
      <c r="E19" s="153"/>
      <c r="F19" s="47">
        <f>+F18+2000</f>
        <v>68000</v>
      </c>
      <c r="G19" s="47"/>
      <c r="H19" s="47">
        <f>+H18+2000</f>
        <v>43500</v>
      </c>
      <c r="I19" s="47"/>
      <c r="J19" s="127"/>
      <c r="K19" s="129"/>
      <c r="L19" s="58">
        <f t="shared" si="3"/>
        <v>95200</v>
      </c>
      <c r="M19" s="58"/>
      <c r="N19" s="58">
        <f t="shared" si="4"/>
        <v>60900</v>
      </c>
      <c r="O19" s="59"/>
    </row>
    <row r="20" spans="1:15" x14ac:dyDescent="0.2">
      <c r="A20" s="62" t="s">
        <v>65</v>
      </c>
      <c r="B20" s="110" t="s">
        <v>37</v>
      </c>
      <c r="C20" s="6" t="s">
        <v>70</v>
      </c>
      <c r="D20" s="182">
        <v>27500</v>
      </c>
      <c r="E20" s="183"/>
      <c r="F20" s="130"/>
      <c r="G20" s="149"/>
      <c r="H20" s="149"/>
      <c r="I20" s="131"/>
      <c r="J20" s="115">
        <f t="shared" ref="J20:J24" si="5">+D20+(D20*0.4)</f>
        <v>38500</v>
      </c>
      <c r="K20" s="116"/>
      <c r="L20" s="121"/>
      <c r="M20" s="122"/>
      <c r="N20" s="122"/>
      <c r="O20" s="138"/>
    </row>
    <row r="21" spans="1:15" x14ac:dyDescent="0.2">
      <c r="A21" s="62"/>
      <c r="B21" s="111"/>
      <c r="C21" s="6" t="s">
        <v>71</v>
      </c>
      <c r="D21" s="182">
        <v>31500</v>
      </c>
      <c r="E21" s="183"/>
      <c r="F21" s="132"/>
      <c r="G21" s="150"/>
      <c r="H21" s="150"/>
      <c r="I21" s="133"/>
      <c r="J21" s="115">
        <f t="shared" si="5"/>
        <v>44100</v>
      </c>
      <c r="K21" s="116"/>
      <c r="L21" s="124"/>
      <c r="M21" s="125"/>
      <c r="N21" s="125"/>
      <c r="O21" s="139"/>
    </row>
    <row r="22" spans="1:15" x14ac:dyDescent="0.2">
      <c r="A22" s="62"/>
      <c r="B22" s="111"/>
      <c r="C22" s="6" t="s">
        <v>72</v>
      </c>
      <c r="D22" s="182">
        <v>34500</v>
      </c>
      <c r="E22" s="183"/>
      <c r="F22" s="132"/>
      <c r="G22" s="150"/>
      <c r="H22" s="150"/>
      <c r="I22" s="133"/>
      <c r="J22" s="115">
        <f t="shared" si="5"/>
        <v>48300</v>
      </c>
      <c r="K22" s="116"/>
      <c r="L22" s="124"/>
      <c r="M22" s="125"/>
      <c r="N22" s="125"/>
      <c r="O22" s="139"/>
    </row>
    <row r="23" spans="1:15" x14ac:dyDescent="0.2">
      <c r="A23" s="62"/>
      <c r="B23" s="111"/>
      <c r="C23" s="6" t="s">
        <v>92</v>
      </c>
      <c r="D23" s="182">
        <v>40000</v>
      </c>
      <c r="E23" s="183"/>
      <c r="F23" s="132"/>
      <c r="G23" s="150"/>
      <c r="H23" s="150"/>
      <c r="I23" s="133"/>
      <c r="J23" s="115">
        <f t="shared" si="5"/>
        <v>56000</v>
      </c>
      <c r="K23" s="116"/>
      <c r="L23" s="124"/>
      <c r="M23" s="125"/>
      <c r="N23" s="125"/>
      <c r="O23" s="139"/>
    </row>
    <row r="24" spans="1:15" x14ac:dyDescent="0.2">
      <c r="A24" s="62"/>
      <c r="B24" s="111"/>
      <c r="C24" s="6" t="s">
        <v>93</v>
      </c>
      <c r="D24" s="47">
        <v>41000</v>
      </c>
      <c r="E24" s="47"/>
      <c r="F24" s="151"/>
      <c r="G24" s="152"/>
      <c r="H24" s="152"/>
      <c r="I24" s="153"/>
      <c r="J24" s="115">
        <f t="shared" si="5"/>
        <v>57400</v>
      </c>
      <c r="K24" s="116"/>
      <c r="L24" s="127"/>
      <c r="M24" s="128"/>
      <c r="N24" s="128"/>
      <c r="O24" s="140"/>
    </row>
    <row r="25" spans="1:15" x14ac:dyDescent="0.2">
      <c r="A25" s="62"/>
      <c r="B25" s="111"/>
      <c r="C25" s="6" t="s">
        <v>73</v>
      </c>
      <c r="D25" s="130"/>
      <c r="E25" s="131"/>
      <c r="F25" s="47">
        <v>61500</v>
      </c>
      <c r="G25" s="47"/>
      <c r="H25" s="47">
        <v>37000</v>
      </c>
      <c r="I25" s="47"/>
      <c r="J25" s="121"/>
      <c r="K25" s="123"/>
      <c r="L25" s="58">
        <f>+F25+(F25*0.4)</f>
        <v>86100</v>
      </c>
      <c r="M25" s="58"/>
      <c r="N25" s="58">
        <f>+H25+(H25*0.4)</f>
        <v>51800</v>
      </c>
      <c r="O25" s="59"/>
    </row>
    <row r="26" spans="1:15" x14ac:dyDescent="0.2">
      <c r="A26" s="62"/>
      <c r="B26" s="111"/>
      <c r="C26" s="6" t="s">
        <v>91</v>
      </c>
      <c r="D26" s="132"/>
      <c r="E26" s="133"/>
      <c r="F26" s="47">
        <v>68000</v>
      </c>
      <c r="G26" s="47"/>
      <c r="H26" s="47">
        <v>44000</v>
      </c>
      <c r="I26" s="47"/>
      <c r="J26" s="124"/>
      <c r="K26" s="126"/>
      <c r="L26" s="58">
        <f>+F26+(F26*0.4)</f>
        <v>95200</v>
      </c>
      <c r="M26" s="58"/>
      <c r="N26" s="58">
        <f>+H26+(H26*0.4)</f>
        <v>61600</v>
      </c>
      <c r="O26" s="59"/>
    </row>
    <row r="27" spans="1:15" x14ac:dyDescent="0.2">
      <c r="A27" s="62"/>
      <c r="B27" s="177"/>
      <c r="C27" s="6" t="s">
        <v>94</v>
      </c>
      <c r="D27" s="151"/>
      <c r="E27" s="153"/>
      <c r="F27" s="47">
        <f>+F26+2000</f>
        <v>70000</v>
      </c>
      <c r="G27" s="47"/>
      <c r="H27" s="47">
        <f>+H26+2000</f>
        <v>46000</v>
      </c>
      <c r="I27" s="47"/>
      <c r="J27" s="127"/>
      <c r="K27" s="129"/>
      <c r="L27" s="58">
        <f>+F27+(F27*0.4)</f>
        <v>98000</v>
      </c>
      <c r="M27" s="58"/>
      <c r="N27" s="58">
        <f>+H27+(H27*0.4)</f>
        <v>64400</v>
      </c>
      <c r="O27" s="59"/>
    </row>
    <row r="28" spans="1:15" ht="13.5" thickBot="1" x14ac:dyDescent="0.25">
      <c r="A28" s="281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3"/>
    </row>
    <row r="29" spans="1:15" ht="21.75" thickBot="1" x14ac:dyDescent="0.25">
      <c r="A29" s="215" t="s">
        <v>170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7"/>
    </row>
    <row r="30" spans="1:15" x14ac:dyDescent="0.2">
      <c r="A30" s="95" t="s">
        <v>30</v>
      </c>
      <c r="B30" s="97" t="s">
        <v>31</v>
      </c>
      <c r="C30" s="97" t="s">
        <v>32</v>
      </c>
      <c r="D30" s="101" t="s">
        <v>60</v>
      </c>
      <c r="E30" s="102"/>
      <c r="F30" s="102"/>
      <c r="G30" s="102"/>
      <c r="H30" s="102"/>
      <c r="I30" s="103"/>
      <c r="J30" s="101" t="s">
        <v>56</v>
      </c>
      <c r="K30" s="102"/>
      <c r="L30" s="102"/>
      <c r="M30" s="102"/>
      <c r="N30" s="102"/>
      <c r="O30" s="27" t="s">
        <v>173</v>
      </c>
    </row>
    <row r="31" spans="1:15" x14ac:dyDescent="0.2">
      <c r="A31" s="244"/>
      <c r="B31" s="98"/>
      <c r="C31" s="184"/>
      <c r="D31" s="242" t="s">
        <v>33</v>
      </c>
      <c r="E31" s="243"/>
      <c r="F31" s="242" t="s">
        <v>34</v>
      </c>
      <c r="G31" s="243"/>
      <c r="H31" s="242" t="s">
        <v>35</v>
      </c>
      <c r="I31" s="243"/>
      <c r="J31" s="104" t="s">
        <v>33</v>
      </c>
      <c r="K31" s="105"/>
      <c r="L31" s="242" t="s">
        <v>34</v>
      </c>
      <c r="M31" s="243"/>
      <c r="N31" s="242" t="s">
        <v>35</v>
      </c>
      <c r="O31" s="248"/>
    </row>
    <row r="32" spans="1:15" x14ac:dyDescent="0.2">
      <c r="A32" s="62" t="s">
        <v>36</v>
      </c>
      <c r="B32" s="110" t="s">
        <v>37</v>
      </c>
      <c r="C32" s="6" t="s">
        <v>70</v>
      </c>
      <c r="D32" s="182">
        <v>34500</v>
      </c>
      <c r="E32" s="183"/>
      <c r="F32" s="130" t="s">
        <v>43</v>
      </c>
      <c r="G32" s="149"/>
      <c r="H32" s="149"/>
      <c r="I32" s="131"/>
      <c r="J32" s="113">
        <f t="shared" ref="J32:J44" si="6">+D32+(D32*0.4)</f>
        <v>48300</v>
      </c>
      <c r="K32" s="114"/>
      <c r="L32" s="130"/>
      <c r="M32" s="149"/>
      <c r="N32" s="149"/>
      <c r="O32" s="174"/>
    </row>
    <row r="33" spans="1:15" x14ac:dyDescent="0.2">
      <c r="A33" s="62"/>
      <c r="B33" s="111"/>
      <c r="C33" s="6" t="s">
        <v>71</v>
      </c>
      <c r="D33" s="182">
        <v>39500</v>
      </c>
      <c r="E33" s="183"/>
      <c r="F33" s="132"/>
      <c r="G33" s="150"/>
      <c r="H33" s="150"/>
      <c r="I33" s="133"/>
      <c r="J33" s="113">
        <f t="shared" si="6"/>
        <v>55300</v>
      </c>
      <c r="K33" s="114"/>
      <c r="L33" s="132"/>
      <c r="M33" s="150"/>
      <c r="N33" s="150"/>
      <c r="O33" s="175"/>
    </row>
    <row r="34" spans="1:15" x14ac:dyDescent="0.2">
      <c r="A34" s="62"/>
      <c r="B34" s="111"/>
      <c r="C34" s="6" t="s">
        <v>72</v>
      </c>
      <c r="D34" s="182">
        <v>45500</v>
      </c>
      <c r="E34" s="183"/>
      <c r="F34" s="132"/>
      <c r="G34" s="150"/>
      <c r="H34" s="150"/>
      <c r="I34" s="133"/>
      <c r="J34" s="113">
        <f t="shared" si="6"/>
        <v>63700</v>
      </c>
      <c r="K34" s="114"/>
      <c r="L34" s="132"/>
      <c r="M34" s="150"/>
      <c r="N34" s="150"/>
      <c r="O34" s="175"/>
    </row>
    <row r="35" spans="1:15" x14ac:dyDescent="0.2">
      <c r="A35" s="62"/>
      <c r="B35" s="111"/>
      <c r="C35" s="6" t="s">
        <v>92</v>
      </c>
      <c r="D35" s="182">
        <v>56500</v>
      </c>
      <c r="E35" s="183"/>
      <c r="F35" s="132"/>
      <c r="G35" s="150"/>
      <c r="H35" s="150"/>
      <c r="I35" s="133"/>
      <c r="J35" s="113">
        <f t="shared" si="6"/>
        <v>79100</v>
      </c>
      <c r="K35" s="114"/>
      <c r="L35" s="132"/>
      <c r="M35" s="150"/>
      <c r="N35" s="150"/>
      <c r="O35" s="175"/>
    </row>
    <row r="36" spans="1:15" x14ac:dyDescent="0.2">
      <c r="A36" s="62"/>
      <c r="B36" s="111"/>
      <c r="C36" s="6" t="s">
        <v>93</v>
      </c>
      <c r="D36" s="47">
        <v>57500</v>
      </c>
      <c r="E36" s="47"/>
      <c r="F36" s="151"/>
      <c r="G36" s="152"/>
      <c r="H36" s="152"/>
      <c r="I36" s="153"/>
      <c r="J36" s="113">
        <f t="shared" si="6"/>
        <v>80500</v>
      </c>
      <c r="K36" s="114"/>
      <c r="L36" s="151"/>
      <c r="M36" s="152"/>
      <c r="N36" s="152"/>
      <c r="O36" s="176"/>
    </row>
    <row r="37" spans="1:15" x14ac:dyDescent="0.2">
      <c r="A37" s="62"/>
      <c r="B37" s="111"/>
      <c r="C37" s="6" t="s">
        <v>73</v>
      </c>
      <c r="D37" s="130"/>
      <c r="E37" s="131"/>
      <c r="F37" s="47">
        <v>72500</v>
      </c>
      <c r="G37" s="47"/>
      <c r="H37" s="47">
        <v>47500</v>
      </c>
      <c r="I37" s="47"/>
      <c r="J37" s="130"/>
      <c r="K37" s="131"/>
      <c r="L37" s="47">
        <f>+F37+(F37*0.4)</f>
        <v>101500</v>
      </c>
      <c r="M37" s="47"/>
      <c r="N37" s="47">
        <f t="shared" ref="N37:N39" si="7">+H37+(H37*0.4)</f>
        <v>66500</v>
      </c>
      <c r="O37" s="48"/>
    </row>
    <row r="38" spans="1:15" x14ac:dyDescent="0.2">
      <c r="A38" s="62"/>
      <c r="B38" s="111"/>
      <c r="C38" s="6" t="s">
        <v>91</v>
      </c>
      <c r="D38" s="132"/>
      <c r="E38" s="133"/>
      <c r="F38" s="47">
        <v>81500</v>
      </c>
      <c r="G38" s="47"/>
      <c r="H38" s="47">
        <v>58000</v>
      </c>
      <c r="I38" s="47"/>
      <c r="J38" s="132"/>
      <c r="K38" s="133"/>
      <c r="L38" s="47">
        <f>+F38+(F38*0.4)</f>
        <v>114100</v>
      </c>
      <c r="M38" s="47"/>
      <c r="N38" s="47">
        <f t="shared" si="7"/>
        <v>81200</v>
      </c>
      <c r="O38" s="48"/>
    </row>
    <row r="39" spans="1:15" x14ac:dyDescent="0.2">
      <c r="A39" s="62"/>
      <c r="B39" s="177"/>
      <c r="C39" s="6" t="s">
        <v>94</v>
      </c>
      <c r="D39" s="151"/>
      <c r="E39" s="153"/>
      <c r="F39" s="47">
        <v>82500</v>
      </c>
      <c r="G39" s="47"/>
      <c r="H39" s="47">
        <v>59000</v>
      </c>
      <c r="I39" s="47"/>
      <c r="J39" s="151"/>
      <c r="K39" s="153"/>
      <c r="L39" s="47">
        <f>+F39+(F39*0.4)</f>
        <v>115500</v>
      </c>
      <c r="M39" s="47"/>
      <c r="N39" s="47">
        <f t="shared" si="7"/>
        <v>82600</v>
      </c>
      <c r="O39" s="48"/>
    </row>
    <row r="40" spans="1:15" x14ac:dyDescent="0.2">
      <c r="A40" s="62" t="s">
        <v>45</v>
      </c>
      <c r="B40" s="110" t="s">
        <v>37</v>
      </c>
      <c r="C40" s="6" t="s">
        <v>70</v>
      </c>
      <c r="D40" s="182">
        <v>30500</v>
      </c>
      <c r="E40" s="183"/>
      <c r="F40" s="130" t="s">
        <v>43</v>
      </c>
      <c r="G40" s="149"/>
      <c r="H40" s="149"/>
      <c r="I40" s="131"/>
      <c r="J40" s="113">
        <f t="shared" si="6"/>
        <v>42700</v>
      </c>
      <c r="K40" s="114"/>
      <c r="L40" s="130"/>
      <c r="M40" s="149"/>
      <c r="N40" s="149"/>
      <c r="O40" s="174"/>
    </row>
    <row r="41" spans="1:15" x14ac:dyDescent="0.2">
      <c r="A41" s="62"/>
      <c r="B41" s="111"/>
      <c r="C41" s="6" t="s">
        <v>71</v>
      </c>
      <c r="D41" s="182">
        <v>33500</v>
      </c>
      <c r="E41" s="183"/>
      <c r="F41" s="132"/>
      <c r="G41" s="150"/>
      <c r="H41" s="150"/>
      <c r="I41" s="133"/>
      <c r="J41" s="113">
        <f t="shared" si="6"/>
        <v>46900</v>
      </c>
      <c r="K41" s="114"/>
      <c r="L41" s="132"/>
      <c r="M41" s="150"/>
      <c r="N41" s="150"/>
      <c r="O41" s="175"/>
    </row>
    <row r="42" spans="1:15" x14ac:dyDescent="0.2">
      <c r="A42" s="62"/>
      <c r="B42" s="111"/>
      <c r="C42" s="6" t="s">
        <v>72</v>
      </c>
      <c r="D42" s="182">
        <v>37500</v>
      </c>
      <c r="E42" s="183"/>
      <c r="F42" s="132"/>
      <c r="G42" s="150"/>
      <c r="H42" s="150"/>
      <c r="I42" s="133"/>
      <c r="J42" s="113">
        <f t="shared" si="6"/>
        <v>52500</v>
      </c>
      <c r="K42" s="114"/>
      <c r="L42" s="132"/>
      <c r="M42" s="150"/>
      <c r="N42" s="150"/>
      <c r="O42" s="175"/>
    </row>
    <row r="43" spans="1:15" x14ac:dyDescent="0.2">
      <c r="A43" s="62"/>
      <c r="B43" s="111"/>
      <c r="C43" s="6" t="s">
        <v>92</v>
      </c>
      <c r="D43" s="182">
        <v>40500</v>
      </c>
      <c r="E43" s="183"/>
      <c r="F43" s="132"/>
      <c r="G43" s="150"/>
      <c r="H43" s="150"/>
      <c r="I43" s="133"/>
      <c r="J43" s="113">
        <f t="shared" si="6"/>
        <v>56700</v>
      </c>
      <c r="K43" s="114"/>
      <c r="L43" s="132"/>
      <c r="M43" s="150"/>
      <c r="N43" s="150"/>
      <c r="O43" s="175"/>
    </row>
    <row r="44" spans="1:15" x14ac:dyDescent="0.2">
      <c r="A44" s="62"/>
      <c r="B44" s="111"/>
      <c r="C44" s="6" t="s">
        <v>93</v>
      </c>
      <c r="D44" s="47">
        <v>41500</v>
      </c>
      <c r="E44" s="47"/>
      <c r="F44" s="151"/>
      <c r="G44" s="152"/>
      <c r="H44" s="152"/>
      <c r="I44" s="153"/>
      <c r="J44" s="113">
        <f t="shared" si="6"/>
        <v>58100</v>
      </c>
      <c r="K44" s="114"/>
      <c r="L44" s="151"/>
      <c r="M44" s="152"/>
      <c r="N44" s="152"/>
      <c r="O44" s="176"/>
    </row>
    <row r="45" spans="1:15" x14ac:dyDescent="0.2">
      <c r="A45" s="62"/>
      <c r="B45" s="111"/>
      <c r="C45" s="6" t="s">
        <v>73</v>
      </c>
      <c r="D45" s="130"/>
      <c r="E45" s="131"/>
      <c r="F45" s="47">
        <v>64500</v>
      </c>
      <c r="G45" s="47"/>
      <c r="H45" s="47">
        <v>40500</v>
      </c>
      <c r="I45" s="47"/>
      <c r="J45" s="130"/>
      <c r="K45" s="131"/>
      <c r="L45" s="47">
        <f>+F45+(F45*0.4)</f>
        <v>90300</v>
      </c>
      <c r="M45" s="47"/>
      <c r="N45" s="47">
        <f t="shared" ref="N45:N47" si="8">+H45+(H45*0.4)</f>
        <v>56700</v>
      </c>
      <c r="O45" s="48"/>
    </row>
    <row r="46" spans="1:15" x14ac:dyDescent="0.2">
      <c r="A46" s="62"/>
      <c r="B46" s="111"/>
      <c r="C46" s="6" t="s">
        <v>91</v>
      </c>
      <c r="D46" s="132"/>
      <c r="E46" s="133"/>
      <c r="F46" s="47">
        <v>69500</v>
      </c>
      <c r="G46" s="47"/>
      <c r="H46" s="47">
        <v>45000</v>
      </c>
      <c r="I46" s="47"/>
      <c r="J46" s="132"/>
      <c r="K46" s="133"/>
      <c r="L46" s="47">
        <f>+F46+(F46*0.4)</f>
        <v>97300</v>
      </c>
      <c r="M46" s="47"/>
      <c r="N46" s="47">
        <f t="shared" si="8"/>
        <v>63000</v>
      </c>
      <c r="O46" s="48"/>
    </row>
    <row r="47" spans="1:15" x14ac:dyDescent="0.2">
      <c r="A47" s="62"/>
      <c r="B47" s="177"/>
      <c r="C47" s="6" t="s">
        <v>94</v>
      </c>
      <c r="D47" s="151"/>
      <c r="E47" s="153"/>
      <c r="F47" s="47">
        <v>70500</v>
      </c>
      <c r="G47" s="47"/>
      <c r="H47" s="47">
        <v>46000</v>
      </c>
      <c r="I47" s="47"/>
      <c r="J47" s="151"/>
      <c r="K47" s="153"/>
      <c r="L47" s="47">
        <f>+F47+(F47*0.4)</f>
        <v>98700</v>
      </c>
      <c r="M47" s="47"/>
      <c r="N47" s="47">
        <f t="shared" si="8"/>
        <v>64400</v>
      </c>
      <c r="O47" s="48"/>
    </row>
    <row r="48" spans="1:15" x14ac:dyDescent="0.2">
      <c r="A48" s="62" t="s">
        <v>65</v>
      </c>
      <c r="B48" s="110" t="s">
        <v>37</v>
      </c>
      <c r="C48" s="6" t="s">
        <v>70</v>
      </c>
      <c r="D48" s="182">
        <v>30500</v>
      </c>
      <c r="E48" s="183"/>
      <c r="F48" s="130" t="s">
        <v>43</v>
      </c>
      <c r="G48" s="149"/>
      <c r="H48" s="149"/>
      <c r="I48" s="131"/>
      <c r="J48" s="113">
        <f t="shared" ref="J48:J52" si="9">+D48+(D48*0.4)</f>
        <v>42700</v>
      </c>
      <c r="K48" s="114"/>
      <c r="L48" s="130"/>
      <c r="M48" s="149"/>
      <c r="N48" s="149"/>
      <c r="O48" s="174"/>
    </row>
    <row r="49" spans="1:15" x14ac:dyDescent="0.2">
      <c r="A49" s="62"/>
      <c r="B49" s="111"/>
      <c r="C49" s="6" t="s">
        <v>71</v>
      </c>
      <c r="D49" s="182">
        <v>34500</v>
      </c>
      <c r="E49" s="183"/>
      <c r="F49" s="132"/>
      <c r="G49" s="150"/>
      <c r="H49" s="150"/>
      <c r="I49" s="133"/>
      <c r="J49" s="113">
        <f t="shared" si="9"/>
        <v>48300</v>
      </c>
      <c r="K49" s="114"/>
      <c r="L49" s="132"/>
      <c r="M49" s="150"/>
      <c r="N49" s="150"/>
      <c r="O49" s="175"/>
    </row>
    <row r="50" spans="1:15" x14ac:dyDescent="0.2">
      <c r="A50" s="62"/>
      <c r="B50" s="111"/>
      <c r="C50" s="6" t="s">
        <v>72</v>
      </c>
      <c r="D50" s="182">
        <v>37500</v>
      </c>
      <c r="E50" s="183"/>
      <c r="F50" s="132"/>
      <c r="G50" s="150"/>
      <c r="H50" s="150"/>
      <c r="I50" s="133"/>
      <c r="J50" s="113">
        <f t="shared" si="9"/>
        <v>52500</v>
      </c>
      <c r="K50" s="114"/>
      <c r="L50" s="132"/>
      <c r="M50" s="150"/>
      <c r="N50" s="150"/>
      <c r="O50" s="175"/>
    </row>
    <row r="51" spans="1:15" x14ac:dyDescent="0.2">
      <c r="A51" s="62"/>
      <c r="B51" s="111"/>
      <c r="C51" s="6" t="s">
        <v>92</v>
      </c>
      <c r="D51" s="182">
        <v>42000</v>
      </c>
      <c r="E51" s="183"/>
      <c r="F51" s="132"/>
      <c r="G51" s="150"/>
      <c r="H51" s="150"/>
      <c r="I51" s="133"/>
      <c r="J51" s="113">
        <f t="shared" si="9"/>
        <v>58800</v>
      </c>
      <c r="K51" s="114"/>
      <c r="L51" s="132"/>
      <c r="M51" s="150"/>
      <c r="N51" s="150"/>
      <c r="O51" s="175"/>
    </row>
    <row r="52" spans="1:15" x14ac:dyDescent="0.2">
      <c r="A52" s="62"/>
      <c r="B52" s="111"/>
      <c r="C52" s="6" t="s">
        <v>93</v>
      </c>
      <c r="D52" s="47">
        <v>43000</v>
      </c>
      <c r="E52" s="47"/>
      <c r="F52" s="151"/>
      <c r="G52" s="152"/>
      <c r="H52" s="152"/>
      <c r="I52" s="153"/>
      <c r="J52" s="113">
        <f t="shared" si="9"/>
        <v>60200</v>
      </c>
      <c r="K52" s="114"/>
      <c r="L52" s="151"/>
      <c r="M52" s="152"/>
      <c r="N52" s="152"/>
      <c r="O52" s="176"/>
    </row>
    <row r="53" spans="1:15" x14ac:dyDescent="0.2">
      <c r="A53" s="62"/>
      <c r="B53" s="111"/>
      <c r="C53" s="6" t="s">
        <v>73</v>
      </c>
      <c r="D53" s="130"/>
      <c r="E53" s="131"/>
      <c r="F53" s="47">
        <v>65500</v>
      </c>
      <c r="G53" s="47"/>
      <c r="H53" s="47">
        <v>40500</v>
      </c>
      <c r="I53" s="47"/>
      <c r="J53" s="130"/>
      <c r="K53" s="131"/>
      <c r="L53" s="47">
        <f>+F53+(F53*0.4)</f>
        <v>91700</v>
      </c>
      <c r="M53" s="47"/>
      <c r="N53" s="47">
        <f>+H53+(H53*0.4)</f>
        <v>56700</v>
      </c>
      <c r="O53" s="48"/>
    </row>
    <row r="54" spans="1:15" x14ac:dyDescent="0.2">
      <c r="A54" s="62"/>
      <c r="B54" s="111"/>
      <c r="C54" s="6" t="s">
        <v>91</v>
      </c>
      <c r="D54" s="132"/>
      <c r="E54" s="133"/>
      <c r="F54" s="47">
        <v>72000</v>
      </c>
      <c r="G54" s="47"/>
      <c r="H54" s="47">
        <v>47500</v>
      </c>
      <c r="I54" s="47"/>
      <c r="J54" s="132"/>
      <c r="K54" s="133"/>
      <c r="L54" s="47">
        <f>+F54+(F54*0.4)</f>
        <v>100800</v>
      </c>
      <c r="M54" s="47"/>
      <c r="N54" s="47">
        <f>+H54+(H54*0.4)</f>
        <v>66500</v>
      </c>
      <c r="O54" s="48"/>
    </row>
    <row r="55" spans="1:15" ht="13.5" thickBot="1" x14ac:dyDescent="0.25">
      <c r="A55" s="148"/>
      <c r="B55" s="112"/>
      <c r="C55" s="8" t="s">
        <v>94</v>
      </c>
      <c r="D55" s="134"/>
      <c r="E55" s="135"/>
      <c r="F55" s="55">
        <v>73000</v>
      </c>
      <c r="G55" s="55"/>
      <c r="H55" s="55">
        <v>48500</v>
      </c>
      <c r="I55" s="55"/>
      <c r="J55" s="134"/>
      <c r="K55" s="135"/>
      <c r="L55" s="55">
        <f>+F55+(F55*0.4)</f>
        <v>102200</v>
      </c>
      <c r="M55" s="55"/>
      <c r="N55" s="55">
        <f>+H55+(H55*0.4)</f>
        <v>67900</v>
      </c>
      <c r="O55" s="56"/>
    </row>
  </sheetData>
  <sheetProtection password="BA19" sheet="1" objects="1" scenarios="1"/>
  <mergeCells count="193">
    <mergeCell ref="J2:N2"/>
    <mergeCell ref="J30:N30"/>
    <mergeCell ref="A28:O28"/>
    <mergeCell ref="F4:I8"/>
    <mergeCell ref="L4:O8"/>
    <mergeCell ref="J9:K11"/>
    <mergeCell ref="L12:O16"/>
    <mergeCell ref="F12:I16"/>
    <mergeCell ref="D9:E11"/>
    <mergeCell ref="D17:E19"/>
    <mergeCell ref="F20:I24"/>
    <mergeCell ref="D25:E27"/>
    <mergeCell ref="F27:G27"/>
    <mergeCell ref="H27:I27"/>
    <mergeCell ref="L27:M27"/>
    <mergeCell ref="N27:O27"/>
    <mergeCell ref="J25:K27"/>
    <mergeCell ref="F26:G26"/>
    <mergeCell ref="H26:I26"/>
    <mergeCell ref="L26:M26"/>
    <mergeCell ref="N26:O26"/>
    <mergeCell ref="F25:G25"/>
    <mergeCell ref="H25:I25"/>
    <mergeCell ref="L25:M25"/>
    <mergeCell ref="N55:O55"/>
    <mergeCell ref="D53:E55"/>
    <mergeCell ref="J53:K55"/>
    <mergeCell ref="F54:G54"/>
    <mergeCell ref="H54:I54"/>
    <mergeCell ref="L54:M54"/>
    <mergeCell ref="N54:O54"/>
    <mergeCell ref="F53:G53"/>
    <mergeCell ref="H53:I53"/>
    <mergeCell ref="L53:M53"/>
    <mergeCell ref="N53:O53"/>
    <mergeCell ref="A48:A55"/>
    <mergeCell ref="B48:B55"/>
    <mergeCell ref="D48:E48"/>
    <mergeCell ref="J48:K48"/>
    <mergeCell ref="D50:E50"/>
    <mergeCell ref="J50:K50"/>
    <mergeCell ref="F55:G55"/>
    <mergeCell ref="H55:I55"/>
    <mergeCell ref="L55:M55"/>
    <mergeCell ref="F45:G45"/>
    <mergeCell ref="H45:I45"/>
    <mergeCell ref="L45:M45"/>
    <mergeCell ref="N45:O45"/>
    <mergeCell ref="D52:E52"/>
    <mergeCell ref="J52:K52"/>
    <mergeCell ref="F48:I52"/>
    <mergeCell ref="L48:O52"/>
    <mergeCell ref="D51:E51"/>
    <mergeCell ref="J51:K51"/>
    <mergeCell ref="D49:E49"/>
    <mergeCell ref="J49:K49"/>
    <mergeCell ref="D44:E44"/>
    <mergeCell ref="J44:K44"/>
    <mergeCell ref="F40:I44"/>
    <mergeCell ref="L40:O44"/>
    <mergeCell ref="D43:E43"/>
    <mergeCell ref="J43:K43"/>
    <mergeCell ref="D41:E41"/>
    <mergeCell ref="J41:K41"/>
    <mergeCell ref="A40:A47"/>
    <mergeCell ref="B40:B47"/>
    <mergeCell ref="D40:E40"/>
    <mergeCell ref="J40:K40"/>
    <mergeCell ref="D42:E42"/>
    <mergeCell ref="J42:K42"/>
    <mergeCell ref="F47:G47"/>
    <mergeCell ref="H47:I47"/>
    <mergeCell ref="L47:M47"/>
    <mergeCell ref="N47:O47"/>
    <mergeCell ref="D45:E47"/>
    <mergeCell ref="J45:K47"/>
    <mergeCell ref="F46:G46"/>
    <mergeCell ref="H46:I46"/>
    <mergeCell ref="L46:M46"/>
    <mergeCell ref="N46:O46"/>
    <mergeCell ref="J33:K33"/>
    <mergeCell ref="F39:G39"/>
    <mergeCell ref="H39:I39"/>
    <mergeCell ref="L39:M39"/>
    <mergeCell ref="N39:O39"/>
    <mergeCell ref="D37:E39"/>
    <mergeCell ref="J37:K39"/>
    <mergeCell ref="F38:G38"/>
    <mergeCell ref="H38:I38"/>
    <mergeCell ref="L38:M38"/>
    <mergeCell ref="N38:O38"/>
    <mergeCell ref="F37:G37"/>
    <mergeCell ref="H37:I37"/>
    <mergeCell ref="L37:M37"/>
    <mergeCell ref="N37:O37"/>
    <mergeCell ref="L31:M31"/>
    <mergeCell ref="N31:O31"/>
    <mergeCell ref="A32:A39"/>
    <mergeCell ref="B32:B39"/>
    <mergeCell ref="D32:E32"/>
    <mergeCell ref="J32:K32"/>
    <mergeCell ref="A29:O29"/>
    <mergeCell ref="A30:A31"/>
    <mergeCell ref="B30:B31"/>
    <mergeCell ref="C30:C31"/>
    <mergeCell ref="D30:I30"/>
    <mergeCell ref="D31:E31"/>
    <mergeCell ref="F31:G31"/>
    <mergeCell ref="H31:I31"/>
    <mergeCell ref="J31:K31"/>
    <mergeCell ref="D36:E36"/>
    <mergeCell ref="J36:K36"/>
    <mergeCell ref="F32:I36"/>
    <mergeCell ref="L32:O36"/>
    <mergeCell ref="D35:E35"/>
    <mergeCell ref="J35:K35"/>
    <mergeCell ref="D34:E34"/>
    <mergeCell ref="J34:K34"/>
    <mergeCell ref="D33:E33"/>
    <mergeCell ref="N25:O25"/>
    <mergeCell ref="D24:E24"/>
    <mergeCell ref="J24:K24"/>
    <mergeCell ref="L20:O24"/>
    <mergeCell ref="D23:E23"/>
    <mergeCell ref="J23:K23"/>
    <mergeCell ref="D21:E21"/>
    <mergeCell ref="J21:K21"/>
    <mergeCell ref="A20:A27"/>
    <mergeCell ref="B20:B27"/>
    <mergeCell ref="D20:E20"/>
    <mergeCell ref="J20:K20"/>
    <mergeCell ref="D22:E22"/>
    <mergeCell ref="J22:K22"/>
    <mergeCell ref="L19:M19"/>
    <mergeCell ref="N19:O19"/>
    <mergeCell ref="J17:K19"/>
    <mergeCell ref="F18:G18"/>
    <mergeCell ref="H18:I18"/>
    <mergeCell ref="L18:M18"/>
    <mergeCell ref="N18:O18"/>
    <mergeCell ref="F17:G17"/>
    <mergeCell ref="H17:I17"/>
    <mergeCell ref="L17:M17"/>
    <mergeCell ref="N17:O17"/>
    <mergeCell ref="D16:E16"/>
    <mergeCell ref="J16:K16"/>
    <mergeCell ref="D15:E15"/>
    <mergeCell ref="J15:K15"/>
    <mergeCell ref="D13:E13"/>
    <mergeCell ref="J13:K13"/>
    <mergeCell ref="A12:A19"/>
    <mergeCell ref="B12:B19"/>
    <mergeCell ref="D12:E12"/>
    <mergeCell ref="J12:K12"/>
    <mergeCell ref="D14:E14"/>
    <mergeCell ref="J14:K14"/>
    <mergeCell ref="F19:G19"/>
    <mergeCell ref="H19:I19"/>
    <mergeCell ref="H11:I11"/>
    <mergeCell ref="L11:M11"/>
    <mergeCell ref="N11:O11"/>
    <mergeCell ref="F10:G10"/>
    <mergeCell ref="H10:I10"/>
    <mergeCell ref="L10:M10"/>
    <mergeCell ref="N10:O10"/>
    <mergeCell ref="F9:G9"/>
    <mergeCell ref="H9:I9"/>
    <mergeCell ref="L9:M9"/>
    <mergeCell ref="N9:O9"/>
    <mergeCell ref="N3:O3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D7:E7"/>
    <mergeCell ref="J7:K7"/>
    <mergeCell ref="D6:E6"/>
    <mergeCell ref="J6:K6"/>
    <mergeCell ref="D5:E5"/>
    <mergeCell ref="J5:K5"/>
    <mergeCell ref="L3:M3"/>
    <mergeCell ref="F11:G11"/>
  </mergeCells>
  <hyperlinks>
    <hyperlink ref="A12" r:id="rId1" display="http://www.oocl.com/india/eng/localinformation/localsurcharges/Local+Surcharge+for+Mundra.htm"/>
    <hyperlink ref="A4" r:id="rId2" display="http://www.oocl.com/india/eng/localinformation/localsurcharges/default.htm"/>
    <hyperlink ref="A40" r:id="rId3" display="http://www.oocl.com/india/eng/localinformation/localsurcharges/Local+Surcharge+for+Mundra.htm"/>
    <hyperlink ref="A32" r:id="rId4" display="http://www.oocl.com/india/eng/localinformation/localsurcharges/default.htm"/>
    <hyperlink ref="O2" location="'IHL CITY-ICD LIST'!A1" display="HOME"/>
    <hyperlink ref="O30" location="'IHL CITY-ICD LIST'!A1" display="HOME"/>
  </hyperlinks>
  <pageMargins left="0.7" right="0.7" top="0.75" bottom="0.75" header="0.3" footer="0.3"/>
  <pageSetup paperSize="9" scale="62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3" max="3" width="15.42578125" bestFit="1" customWidth="1"/>
  </cols>
  <sheetData>
    <row r="1" spans="1:15" ht="21.75" thickBot="1" x14ac:dyDescent="0.25">
      <c r="A1" s="92" t="s">
        <v>161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62" t="s">
        <v>36</v>
      </c>
      <c r="B4" s="110" t="s">
        <v>37</v>
      </c>
      <c r="C4" s="6" t="s">
        <v>70</v>
      </c>
      <c r="D4" s="182">
        <v>50500</v>
      </c>
      <c r="E4" s="183"/>
      <c r="F4" s="130"/>
      <c r="G4" s="149"/>
      <c r="H4" s="149"/>
      <c r="I4" s="131"/>
      <c r="J4" s="113">
        <f t="shared" ref="J4:J8" si="0">+D4+(D4*0.4)</f>
        <v>70700</v>
      </c>
      <c r="K4" s="114"/>
      <c r="L4" s="130"/>
      <c r="M4" s="149"/>
      <c r="N4" s="149"/>
      <c r="O4" s="174"/>
    </row>
    <row r="5" spans="1:15" x14ac:dyDescent="0.2">
      <c r="A5" s="62"/>
      <c r="B5" s="111"/>
      <c r="C5" s="6" t="s">
        <v>71</v>
      </c>
      <c r="D5" s="182">
        <v>55500</v>
      </c>
      <c r="E5" s="183"/>
      <c r="F5" s="132"/>
      <c r="G5" s="150"/>
      <c r="H5" s="150"/>
      <c r="I5" s="133"/>
      <c r="J5" s="113">
        <f t="shared" si="0"/>
        <v>77700</v>
      </c>
      <c r="K5" s="114"/>
      <c r="L5" s="132"/>
      <c r="M5" s="150"/>
      <c r="N5" s="150"/>
      <c r="O5" s="175"/>
    </row>
    <row r="6" spans="1:15" x14ac:dyDescent="0.2">
      <c r="A6" s="62"/>
      <c r="B6" s="111"/>
      <c r="C6" s="6" t="s">
        <v>72</v>
      </c>
      <c r="D6" s="182">
        <v>63500</v>
      </c>
      <c r="E6" s="183"/>
      <c r="F6" s="132"/>
      <c r="G6" s="150"/>
      <c r="H6" s="150"/>
      <c r="I6" s="133"/>
      <c r="J6" s="113">
        <f t="shared" si="0"/>
        <v>88900</v>
      </c>
      <c r="K6" s="114"/>
      <c r="L6" s="132"/>
      <c r="M6" s="150"/>
      <c r="N6" s="150"/>
      <c r="O6" s="175"/>
    </row>
    <row r="7" spans="1:15" x14ac:dyDescent="0.2">
      <c r="A7" s="62"/>
      <c r="B7" s="111"/>
      <c r="C7" s="6" t="s">
        <v>92</v>
      </c>
      <c r="D7" s="182">
        <v>70500</v>
      </c>
      <c r="E7" s="183"/>
      <c r="F7" s="132"/>
      <c r="G7" s="150"/>
      <c r="H7" s="150"/>
      <c r="I7" s="133"/>
      <c r="J7" s="113">
        <f t="shared" si="0"/>
        <v>98700</v>
      </c>
      <c r="K7" s="114"/>
      <c r="L7" s="132"/>
      <c r="M7" s="150"/>
      <c r="N7" s="150"/>
      <c r="O7" s="175"/>
    </row>
    <row r="8" spans="1:15" x14ac:dyDescent="0.2">
      <c r="A8" s="62"/>
      <c r="B8" s="111"/>
      <c r="C8" s="6" t="s">
        <v>93</v>
      </c>
      <c r="D8" s="47">
        <v>71500</v>
      </c>
      <c r="E8" s="47"/>
      <c r="F8" s="151"/>
      <c r="G8" s="152"/>
      <c r="H8" s="152"/>
      <c r="I8" s="153"/>
      <c r="J8" s="113">
        <f t="shared" si="0"/>
        <v>100100</v>
      </c>
      <c r="K8" s="114"/>
      <c r="L8" s="151"/>
      <c r="M8" s="152"/>
      <c r="N8" s="152"/>
      <c r="O8" s="176"/>
    </row>
    <row r="9" spans="1:15" x14ac:dyDescent="0.2">
      <c r="A9" s="62"/>
      <c r="B9" s="111"/>
      <c r="C9" s="6" t="s">
        <v>73</v>
      </c>
      <c r="D9" s="130"/>
      <c r="E9" s="131"/>
      <c r="F9" s="47">
        <v>99500</v>
      </c>
      <c r="G9" s="47"/>
      <c r="H9" s="47">
        <v>77000</v>
      </c>
      <c r="I9" s="47"/>
      <c r="J9" s="130"/>
      <c r="K9" s="131"/>
      <c r="L9" s="47">
        <f>+F9+(F9*0.4)</f>
        <v>139300</v>
      </c>
      <c r="M9" s="47"/>
      <c r="N9" s="47">
        <f>+H9+(H9*0.4)</f>
        <v>107800</v>
      </c>
      <c r="O9" s="48"/>
    </row>
    <row r="10" spans="1:15" x14ac:dyDescent="0.2">
      <c r="A10" s="62"/>
      <c r="B10" s="111"/>
      <c r="C10" s="6" t="s">
        <v>91</v>
      </c>
      <c r="D10" s="132"/>
      <c r="E10" s="133"/>
      <c r="F10" s="47">
        <v>107500</v>
      </c>
      <c r="G10" s="47"/>
      <c r="H10" s="47">
        <v>85500</v>
      </c>
      <c r="I10" s="47"/>
      <c r="J10" s="132"/>
      <c r="K10" s="133"/>
      <c r="L10" s="47">
        <f>+F10+(F10*0.4)</f>
        <v>150500</v>
      </c>
      <c r="M10" s="47"/>
      <c r="N10" s="47">
        <f>+H10+(H10*0.4)</f>
        <v>119700</v>
      </c>
      <c r="O10" s="48"/>
    </row>
    <row r="11" spans="1:15" ht="13.5" thickBot="1" x14ac:dyDescent="0.25">
      <c r="A11" s="148"/>
      <c r="B11" s="112"/>
      <c r="C11" s="8" t="s">
        <v>94</v>
      </c>
      <c r="D11" s="134"/>
      <c r="E11" s="135"/>
      <c r="F11" s="55">
        <f>+F10+2000</f>
        <v>109500</v>
      </c>
      <c r="G11" s="55"/>
      <c r="H11" s="55">
        <f>+H10+2000</f>
        <v>87500</v>
      </c>
      <c r="I11" s="55"/>
      <c r="J11" s="134"/>
      <c r="K11" s="135"/>
      <c r="L11" s="55">
        <f>+F11+(F11*0.4)</f>
        <v>153300</v>
      </c>
      <c r="M11" s="55"/>
      <c r="N11" s="55">
        <f>+H11+(H11*0.4)</f>
        <v>122500</v>
      </c>
      <c r="O11" s="56"/>
    </row>
  </sheetData>
  <sheetProtection password="BA19" sheet="1" objects="1" scenarios="1"/>
  <mergeCells count="40">
    <mergeCell ref="J2:N2"/>
    <mergeCell ref="F11:G11"/>
    <mergeCell ref="H11:I11"/>
    <mergeCell ref="L11:M11"/>
    <mergeCell ref="N11:O11"/>
    <mergeCell ref="N10:O10"/>
    <mergeCell ref="N9:O9"/>
    <mergeCell ref="L3:M3"/>
    <mergeCell ref="N3:O3"/>
    <mergeCell ref="L4:O8"/>
    <mergeCell ref="D9:E11"/>
    <mergeCell ref="J9:K11"/>
    <mergeCell ref="F10:G10"/>
    <mergeCell ref="H10:I10"/>
    <mergeCell ref="L10:M10"/>
    <mergeCell ref="F9:G9"/>
    <mergeCell ref="H9:I9"/>
    <mergeCell ref="L9:M9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1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="115" zoomScaleNormal="115" zoomScaleSheetLayoutView="115" workbookViewId="0">
      <selection activeCell="O22" sqref="O22"/>
    </sheetView>
  </sheetViews>
  <sheetFormatPr defaultRowHeight="12.75" x14ac:dyDescent="0.2"/>
  <cols>
    <col min="1" max="1" width="10.85546875" bestFit="1" customWidth="1"/>
    <col min="2" max="2" width="5" bestFit="1" customWidth="1"/>
    <col min="3" max="3" width="15.42578125" bestFit="1" customWidth="1"/>
  </cols>
  <sheetData>
    <row r="1" spans="1:15" ht="21" x14ac:dyDescent="0.2">
      <c r="A1" s="284" t="s">
        <v>159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6"/>
    </row>
    <row r="2" spans="1:15" x14ac:dyDescent="0.2">
      <c r="A2" s="146" t="s">
        <v>30</v>
      </c>
      <c r="B2" s="178" t="s">
        <v>31</v>
      </c>
      <c r="C2" s="100" t="s">
        <v>32</v>
      </c>
      <c r="D2" s="100" t="s">
        <v>60</v>
      </c>
      <c r="E2" s="100"/>
      <c r="F2" s="100"/>
      <c r="G2" s="100"/>
      <c r="H2" s="100"/>
      <c r="I2" s="100"/>
      <c r="J2" s="104" t="s">
        <v>56</v>
      </c>
      <c r="K2" s="179"/>
      <c r="L2" s="179"/>
      <c r="M2" s="179"/>
      <c r="N2" s="179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47">
        <v>38075</v>
      </c>
      <c r="E4" s="47"/>
      <c r="F4" s="121"/>
      <c r="G4" s="122"/>
      <c r="H4" s="122"/>
      <c r="I4" s="123"/>
      <c r="J4" s="115">
        <f>D4*1.4</f>
        <v>53305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47">
        <v>39075</v>
      </c>
      <c r="E5" s="47"/>
      <c r="F5" s="124"/>
      <c r="G5" s="125"/>
      <c r="H5" s="125"/>
      <c r="I5" s="126"/>
      <c r="J5" s="115">
        <f>D5*1.4</f>
        <v>54705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47">
        <v>40075</v>
      </c>
      <c r="E6" s="47"/>
      <c r="F6" s="124"/>
      <c r="G6" s="125"/>
      <c r="H6" s="125"/>
      <c r="I6" s="126"/>
      <c r="J6" s="115">
        <f>D6*1.4</f>
        <v>56105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92</v>
      </c>
      <c r="D7" s="47">
        <v>44075</v>
      </c>
      <c r="E7" s="47"/>
      <c r="F7" s="124"/>
      <c r="G7" s="125"/>
      <c r="H7" s="125"/>
      <c r="I7" s="126"/>
      <c r="J7" s="115">
        <f>D7*1.4</f>
        <v>61704.999999999993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93</v>
      </c>
      <c r="D8" s="47">
        <f>1000+D7</f>
        <v>45075</v>
      </c>
      <c r="E8" s="47"/>
      <c r="F8" s="127"/>
      <c r="G8" s="128"/>
      <c r="H8" s="128"/>
      <c r="I8" s="129"/>
      <c r="J8" s="115">
        <f>D8*1.4</f>
        <v>63104.999999999993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58">
        <v>62625</v>
      </c>
      <c r="G9" s="58"/>
      <c r="H9" s="58">
        <v>44625</v>
      </c>
      <c r="I9" s="58"/>
      <c r="J9" s="121"/>
      <c r="K9" s="123"/>
      <c r="L9" s="58">
        <f>F9*1.4</f>
        <v>87675</v>
      </c>
      <c r="M9" s="58"/>
      <c r="N9" s="58">
        <f>H9*1.4</f>
        <v>62474.999999999993</v>
      </c>
      <c r="O9" s="59"/>
    </row>
    <row r="10" spans="1:15" x14ac:dyDescent="0.2">
      <c r="A10" s="62"/>
      <c r="B10" s="111"/>
      <c r="C10" s="6" t="s">
        <v>91</v>
      </c>
      <c r="D10" s="132"/>
      <c r="E10" s="133"/>
      <c r="F10" s="58">
        <v>67125</v>
      </c>
      <c r="G10" s="58"/>
      <c r="H10" s="58">
        <v>49125</v>
      </c>
      <c r="I10" s="58"/>
      <c r="J10" s="124"/>
      <c r="K10" s="126"/>
      <c r="L10" s="58">
        <f>F10*1.4</f>
        <v>93975</v>
      </c>
      <c r="M10" s="58"/>
      <c r="N10" s="58">
        <f>H10*1.4</f>
        <v>68775</v>
      </c>
      <c r="O10" s="59"/>
    </row>
    <row r="11" spans="1:15" x14ac:dyDescent="0.2">
      <c r="A11" s="62"/>
      <c r="B11" s="177"/>
      <c r="C11" s="6" t="s">
        <v>94</v>
      </c>
      <c r="D11" s="151"/>
      <c r="E11" s="153"/>
      <c r="F11" s="58">
        <f>2000+F10</f>
        <v>69125</v>
      </c>
      <c r="G11" s="58"/>
      <c r="H11" s="58">
        <f>2000+H10</f>
        <v>51125</v>
      </c>
      <c r="I11" s="58"/>
      <c r="J11" s="127"/>
      <c r="K11" s="129"/>
      <c r="L11" s="58">
        <f>F11*1.4</f>
        <v>96775</v>
      </c>
      <c r="M11" s="58"/>
      <c r="N11" s="58">
        <f>H11*1.4</f>
        <v>71575</v>
      </c>
      <c r="O11" s="59"/>
    </row>
    <row r="12" spans="1:15" x14ac:dyDescent="0.2">
      <c r="A12" s="62" t="s">
        <v>36</v>
      </c>
      <c r="B12" s="110" t="s">
        <v>53</v>
      </c>
      <c r="C12" s="6" t="s">
        <v>70</v>
      </c>
      <c r="D12" s="113">
        <v>35202</v>
      </c>
      <c r="E12" s="114"/>
      <c r="F12" s="130"/>
      <c r="G12" s="149"/>
      <c r="H12" s="149"/>
      <c r="I12" s="131"/>
      <c r="J12" s="113">
        <f>D12*1.4</f>
        <v>49282.799999999996</v>
      </c>
      <c r="K12" s="114"/>
      <c r="L12" s="130"/>
      <c r="M12" s="149"/>
      <c r="N12" s="149"/>
      <c r="O12" s="174"/>
    </row>
    <row r="13" spans="1:15" x14ac:dyDescent="0.2">
      <c r="A13" s="62"/>
      <c r="B13" s="111"/>
      <c r="C13" s="6" t="s">
        <v>71</v>
      </c>
      <c r="D13" s="113">
        <v>37202</v>
      </c>
      <c r="E13" s="114"/>
      <c r="F13" s="132"/>
      <c r="G13" s="150"/>
      <c r="H13" s="150"/>
      <c r="I13" s="133"/>
      <c r="J13" s="113">
        <f>D13*1.4</f>
        <v>52082.799999999996</v>
      </c>
      <c r="K13" s="114"/>
      <c r="L13" s="132"/>
      <c r="M13" s="150"/>
      <c r="N13" s="150"/>
      <c r="O13" s="175"/>
    </row>
    <row r="14" spans="1:15" x14ac:dyDescent="0.2">
      <c r="A14" s="62"/>
      <c r="B14" s="111"/>
      <c r="C14" s="6" t="s">
        <v>72</v>
      </c>
      <c r="D14" s="113">
        <v>40222</v>
      </c>
      <c r="E14" s="114"/>
      <c r="F14" s="132"/>
      <c r="G14" s="150"/>
      <c r="H14" s="150"/>
      <c r="I14" s="133"/>
      <c r="J14" s="113">
        <f>D14*1.4</f>
        <v>56310.799999999996</v>
      </c>
      <c r="K14" s="114"/>
      <c r="L14" s="132"/>
      <c r="M14" s="150"/>
      <c r="N14" s="150"/>
      <c r="O14" s="175"/>
    </row>
    <row r="15" spans="1:15" x14ac:dyDescent="0.2">
      <c r="A15" s="62"/>
      <c r="B15" s="111"/>
      <c r="C15" s="6" t="s">
        <v>92</v>
      </c>
      <c r="D15" s="113">
        <v>42202</v>
      </c>
      <c r="E15" s="114"/>
      <c r="F15" s="132"/>
      <c r="G15" s="150"/>
      <c r="H15" s="150"/>
      <c r="I15" s="133"/>
      <c r="J15" s="113">
        <f>D15*1.4</f>
        <v>59082.799999999996</v>
      </c>
      <c r="K15" s="114"/>
      <c r="L15" s="132"/>
      <c r="M15" s="150"/>
      <c r="N15" s="150"/>
      <c r="O15" s="175"/>
    </row>
    <row r="16" spans="1:15" x14ac:dyDescent="0.2">
      <c r="A16" s="62"/>
      <c r="B16" s="111"/>
      <c r="C16" s="6" t="s">
        <v>93</v>
      </c>
      <c r="D16" s="113">
        <f>1000+D15</f>
        <v>43202</v>
      </c>
      <c r="E16" s="114"/>
      <c r="F16" s="151"/>
      <c r="G16" s="152"/>
      <c r="H16" s="152"/>
      <c r="I16" s="153"/>
      <c r="J16" s="113">
        <f>D16*1.4</f>
        <v>60482.799999999996</v>
      </c>
      <c r="K16" s="114"/>
      <c r="L16" s="151"/>
      <c r="M16" s="152"/>
      <c r="N16" s="152"/>
      <c r="O16" s="176"/>
    </row>
    <row r="17" spans="1:15" x14ac:dyDescent="0.2">
      <c r="A17" s="62"/>
      <c r="B17" s="111"/>
      <c r="C17" s="6" t="s">
        <v>73</v>
      </c>
      <c r="D17" s="130"/>
      <c r="E17" s="131"/>
      <c r="F17" s="47">
        <v>72516</v>
      </c>
      <c r="G17" s="47"/>
      <c r="H17" s="47">
        <v>54516</v>
      </c>
      <c r="I17" s="47"/>
      <c r="J17" s="121"/>
      <c r="K17" s="123"/>
      <c r="L17" s="47">
        <f>F17*1.4</f>
        <v>101522.4</v>
      </c>
      <c r="M17" s="47"/>
      <c r="N17" s="47">
        <f>H17*1.4</f>
        <v>76322.399999999994</v>
      </c>
      <c r="O17" s="48"/>
    </row>
    <row r="18" spans="1:15" x14ac:dyDescent="0.2">
      <c r="A18" s="62"/>
      <c r="B18" s="111"/>
      <c r="C18" s="6" t="s">
        <v>91</v>
      </c>
      <c r="D18" s="132"/>
      <c r="E18" s="133"/>
      <c r="F18" s="47">
        <v>75716</v>
      </c>
      <c r="G18" s="47"/>
      <c r="H18" s="47">
        <v>57716</v>
      </c>
      <c r="I18" s="47"/>
      <c r="J18" s="124"/>
      <c r="K18" s="126"/>
      <c r="L18" s="47">
        <f>F18*1.4</f>
        <v>106002.4</v>
      </c>
      <c r="M18" s="47"/>
      <c r="N18" s="47">
        <f>H18*1.4</f>
        <v>80802.399999999994</v>
      </c>
      <c r="O18" s="48"/>
    </row>
    <row r="19" spans="1:15" ht="13.5" thickBot="1" x14ac:dyDescent="0.25">
      <c r="A19" s="148"/>
      <c r="B19" s="112"/>
      <c r="C19" s="8" t="s">
        <v>94</v>
      </c>
      <c r="D19" s="134"/>
      <c r="E19" s="135"/>
      <c r="F19" s="55">
        <f>2000+F18</f>
        <v>77716</v>
      </c>
      <c r="G19" s="55"/>
      <c r="H19" s="55">
        <f>2000+H18</f>
        <v>59716</v>
      </c>
      <c r="I19" s="55"/>
      <c r="J19" s="136"/>
      <c r="K19" s="137"/>
      <c r="L19" s="55">
        <f>F19*1.4</f>
        <v>108802.4</v>
      </c>
      <c r="M19" s="55"/>
      <c r="N19" s="55">
        <f>H19*1.4</f>
        <v>83602.399999999994</v>
      </c>
      <c r="O19" s="56"/>
    </row>
    <row r="20" spans="1:15" ht="13.5" thickBot="1" x14ac:dyDescent="0.25">
      <c r="A20" s="28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75"/>
    </row>
    <row r="21" spans="1:15" ht="21" x14ac:dyDescent="0.2">
      <c r="A21" s="284" t="s">
        <v>160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1:15" x14ac:dyDescent="0.2">
      <c r="A22" s="146" t="s">
        <v>30</v>
      </c>
      <c r="B22" s="178" t="s">
        <v>31</v>
      </c>
      <c r="C22" s="100" t="s">
        <v>32</v>
      </c>
      <c r="D22" s="100" t="s">
        <v>60</v>
      </c>
      <c r="E22" s="100"/>
      <c r="F22" s="100"/>
      <c r="G22" s="100"/>
      <c r="H22" s="100"/>
      <c r="I22" s="100"/>
      <c r="J22" s="104" t="s">
        <v>56</v>
      </c>
      <c r="K22" s="179"/>
      <c r="L22" s="179"/>
      <c r="M22" s="179"/>
      <c r="N22" s="179"/>
      <c r="O22" s="27" t="s">
        <v>173</v>
      </c>
    </row>
    <row r="23" spans="1:15" x14ac:dyDescent="0.2">
      <c r="A23" s="146"/>
      <c r="B23" s="98"/>
      <c r="C23" s="100"/>
      <c r="D23" s="100" t="s">
        <v>33</v>
      </c>
      <c r="E23" s="100"/>
      <c r="F23" s="100" t="s">
        <v>34</v>
      </c>
      <c r="G23" s="100"/>
      <c r="H23" s="100" t="s">
        <v>35</v>
      </c>
      <c r="I23" s="100"/>
      <c r="J23" s="104" t="s">
        <v>33</v>
      </c>
      <c r="K23" s="105"/>
      <c r="L23" s="100" t="s">
        <v>34</v>
      </c>
      <c r="M23" s="100"/>
      <c r="N23" s="100" t="s">
        <v>35</v>
      </c>
      <c r="O23" s="147"/>
    </row>
    <row r="24" spans="1:15" x14ac:dyDescent="0.2">
      <c r="A24" s="62" t="s">
        <v>36</v>
      </c>
      <c r="B24" s="110" t="s">
        <v>37</v>
      </c>
      <c r="C24" s="6" t="s">
        <v>70</v>
      </c>
      <c r="D24" s="47">
        <v>35202</v>
      </c>
      <c r="E24" s="47"/>
      <c r="F24" s="121"/>
      <c r="G24" s="122"/>
      <c r="H24" s="122"/>
      <c r="I24" s="123"/>
      <c r="J24" s="115">
        <f>D24*1.4</f>
        <v>49282.799999999996</v>
      </c>
      <c r="K24" s="116"/>
      <c r="L24" s="121"/>
      <c r="M24" s="122"/>
      <c r="N24" s="122"/>
      <c r="O24" s="138"/>
    </row>
    <row r="25" spans="1:15" x14ac:dyDescent="0.2">
      <c r="A25" s="62"/>
      <c r="B25" s="111"/>
      <c r="C25" s="6" t="s">
        <v>71</v>
      </c>
      <c r="D25" s="47">
        <v>37202</v>
      </c>
      <c r="E25" s="47"/>
      <c r="F25" s="124"/>
      <c r="G25" s="125"/>
      <c r="H25" s="125"/>
      <c r="I25" s="126"/>
      <c r="J25" s="115">
        <f>D25*1.4</f>
        <v>52082.799999999996</v>
      </c>
      <c r="K25" s="116"/>
      <c r="L25" s="124"/>
      <c r="M25" s="125"/>
      <c r="N25" s="125"/>
      <c r="O25" s="139"/>
    </row>
    <row r="26" spans="1:15" x14ac:dyDescent="0.2">
      <c r="A26" s="62"/>
      <c r="B26" s="111"/>
      <c r="C26" s="6" t="s">
        <v>72</v>
      </c>
      <c r="D26" s="47">
        <v>40222</v>
      </c>
      <c r="E26" s="47"/>
      <c r="F26" s="124"/>
      <c r="G26" s="125"/>
      <c r="H26" s="125"/>
      <c r="I26" s="126"/>
      <c r="J26" s="115">
        <f>D26*1.4</f>
        <v>56310.799999999996</v>
      </c>
      <c r="K26" s="116"/>
      <c r="L26" s="124"/>
      <c r="M26" s="125"/>
      <c r="N26" s="125"/>
      <c r="O26" s="139"/>
    </row>
    <row r="27" spans="1:15" x14ac:dyDescent="0.2">
      <c r="A27" s="62"/>
      <c r="B27" s="111"/>
      <c r="C27" s="6" t="s">
        <v>92</v>
      </c>
      <c r="D27" s="47">
        <v>42202</v>
      </c>
      <c r="E27" s="47"/>
      <c r="F27" s="124"/>
      <c r="G27" s="125"/>
      <c r="H27" s="125"/>
      <c r="I27" s="126"/>
      <c r="J27" s="115">
        <f>D27*1.4</f>
        <v>59082.799999999996</v>
      </c>
      <c r="K27" s="116"/>
      <c r="L27" s="124"/>
      <c r="M27" s="125"/>
      <c r="N27" s="125"/>
      <c r="O27" s="139"/>
    </row>
    <row r="28" spans="1:15" x14ac:dyDescent="0.2">
      <c r="A28" s="62"/>
      <c r="B28" s="111"/>
      <c r="C28" s="6" t="s">
        <v>93</v>
      </c>
      <c r="D28" s="47">
        <f>1000+D27</f>
        <v>43202</v>
      </c>
      <c r="E28" s="47"/>
      <c r="F28" s="127"/>
      <c r="G28" s="128"/>
      <c r="H28" s="128"/>
      <c r="I28" s="129"/>
      <c r="J28" s="115">
        <f>D28*1.4</f>
        <v>60482.799999999996</v>
      </c>
      <c r="K28" s="116"/>
      <c r="L28" s="127"/>
      <c r="M28" s="128"/>
      <c r="N28" s="128"/>
      <c r="O28" s="140"/>
    </row>
    <row r="29" spans="1:15" x14ac:dyDescent="0.2">
      <c r="A29" s="62"/>
      <c r="B29" s="111"/>
      <c r="C29" s="6" t="s">
        <v>73</v>
      </c>
      <c r="D29" s="130"/>
      <c r="E29" s="131"/>
      <c r="F29" s="58">
        <v>72515.5</v>
      </c>
      <c r="G29" s="58"/>
      <c r="H29" s="58">
        <v>54515.5</v>
      </c>
      <c r="I29" s="58"/>
      <c r="J29" s="121"/>
      <c r="K29" s="123"/>
      <c r="L29" s="58">
        <f>F29*1.4</f>
        <v>101521.7</v>
      </c>
      <c r="M29" s="58"/>
      <c r="N29" s="58">
        <f>H29*1.4</f>
        <v>76321.7</v>
      </c>
      <c r="O29" s="59"/>
    </row>
    <row r="30" spans="1:15" x14ac:dyDescent="0.2">
      <c r="A30" s="62"/>
      <c r="B30" s="111"/>
      <c r="C30" s="6" t="s">
        <v>91</v>
      </c>
      <c r="D30" s="132"/>
      <c r="E30" s="133"/>
      <c r="F30" s="58">
        <v>75715.5</v>
      </c>
      <c r="G30" s="58"/>
      <c r="H30" s="58">
        <v>57715.5</v>
      </c>
      <c r="I30" s="58"/>
      <c r="J30" s="124"/>
      <c r="K30" s="126"/>
      <c r="L30" s="58">
        <f>F30*1.4</f>
        <v>106001.7</v>
      </c>
      <c r="M30" s="58"/>
      <c r="N30" s="58">
        <f>H30*1.4</f>
        <v>80801.7</v>
      </c>
      <c r="O30" s="59"/>
    </row>
    <row r="31" spans="1:15" x14ac:dyDescent="0.2">
      <c r="A31" s="62"/>
      <c r="B31" s="177"/>
      <c r="C31" s="6" t="s">
        <v>94</v>
      </c>
      <c r="D31" s="151"/>
      <c r="E31" s="153"/>
      <c r="F31" s="58">
        <f>2000+F30</f>
        <v>77715.5</v>
      </c>
      <c r="G31" s="58"/>
      <c r="H31" s="58">
        <f>2000+H30</f>
        <v>59715.5</v>
      </c>
      <c r="I31" s="58"/>
      <c r="J31" s="127"/>
      <c r="K31" s="129"/>
      <c r="L31" s="58">
        <f>F31*1.4</f>
        <v>108801.7</v>
      </c>
      <c r="M31" s="58"/>
      <c r="N31" s="58">
        <f>H31*1.4</f>
        <v>83601.7</v>
      </c>
      <c r="O31" s="59"/>
    </row>
    <row r="32" spans="1:15" x14ac:dyDescent="0.2">
      <c r="A32" s="62" t="s">
        <v>36</v>
      </c>
      <c r="B32" s="110" t="s">
        <v>53</v>
      </c>
      <c r="C32" s="6" t="s">
        <v>70</v>
      </c>
      <c r="D32" s="113">
        <v>38075</v>
      </c>
      <c r="E32" s="114"/>
      <c r="F32" s="130"/>
      <c r="G32" s="149"/>
      <c r="H32" s="149"/>
      <c r="I32" s="131"/>
      <c r="J32" s="113">
        <f>D32*1.4</f>
        <v>53305</v>
      </c>
      <c r="K32" s="114"/>
      <c r="L32" s="130"/>
      <c r="M32" s="149"/>
      <c r="N32" s="149"/>
      <c r="O32" s="174"/>
    </row>
    <row r="33" spans="1:15" x14ac:dyDescent="0.2">
      <c r="A33" s="62"/>
      <c r="B33" s="111"/>
      <c r="C33" s="6" t="s">
        <v>71</v>
      </c>
      <c r="D33" s="113">
        <v>39075</v>
      </c>
      <c r="E33" s="114"/>
      <c r="F33" s="132"/>
      <c r="G33" s="150"/>
      <c r="H33" s="150"/>
      <c r="I33" s="133"/>
      <c r="J33" s="113">
        <f>D33*1.4</f>
        <v>54705</v>
      </c>
      <c r="K33" s="114"/>
      <c r="L33" s="132"/>
      <c r="M33" s="150"/>
      <c r="N33" s="150"/>
      <c r="O33" s="175"/>
    </row>
    <row r="34" spans="1:15" x14ac:dyDescent="0.2">
      <c r="A34" s="62"/>
      <c r="B34" s="111"/>
      <c r="C34" s="6" t="s">
        <v>72</v>
      </c>
      <c r="D34" s="113">
        <v>40075</v>
      </c>
      <c r="E34" s="114"/>
      <c r="F34" s="132"/>
      <c r="G34" s="150"/>
      <c r="H34" s="150"/>
      <c r="I34" s="133"/>
      <c r="J34" s="113">
        <f>D34*1.4</f>
        <v>56105</v>
      </c>
      <c r="K34" s="114"/>
      <c r="L34" s="132"/>
      <c r="M34" s="150"/>
      <c r="N34" s="150"/>
      <c r="O34" s="175"/>
    </row>
    <row r="35" spans="1:15" x14ac:dyDescent="0.2">
      <c r="A35" s="62"/>
      <c r="B35" s="111"/>
      <c r="C35" s="6" t="s">
        <v>92</v>
      </c>
      <c r="D35" s="113">
        <v>44075</v>
      </c>
      <c r="E35" s="114"/>
      <c r="F35" s="132"/>
      <c r="G35" s="150"/>
      <c r="H35" s="150"/>
      <c r="I35" s="133"/>
      <c r="J35" s="113">
        <f>D35*1.4</f>
        <v>61704.999999999993</v>
      </c>
      <c r="K35" s="114"/>
      <c r="L35" s="132"/>
      <c r="M35" s="150"/>
      <c r="N35" s="150"/>
      <c r="O35" s="175"/>
    </row>
    <row r="36" spans="1:15" x14ac:dyDescent="0.2">
      <c r="A36" s="62"/>
      <c r="B36" s="111"/>
      <c r="C36" s="6" t="s">
        <v>93</v>
      </c>
      <c r="D36" s="113">
        <f>1000+D35</f>
        <v>45075</v>
      </c>
      <c r="E36" s="114"/>
      <c r="F36" s="151"/>
      <c r="G36" s="152"/>
      <c r="H36" s="152"/>
      <c r="I36" s="153"/>
      <c r="J36" s="113">
        <f>D36*1.4</f>
        <v>63104.999999999993</v>
      </c>
      <c r="K36" s="114"/>
      <c r="L36" s="151"/>
      <c r="M36" s="152"/>
      <c r="N36" s="152"/>
      <c r="O36" s="176"/>
    </row>
    <row r="37" spans="1:15" x14ac:dyDescent="0.2">
      <c r="A37" s="62"/>
      <c r="B37" s="111"/>
      <c r="C37" s="6" t="s">
        <v>73</v>
      </c>
      <c r="D37" s="130"/>
      <c r="E37" s="131"/>
      <c r="F37" s="47">
        <v>62625</v>
      </c>
      <c r="G37" s="47"/>
      <c r="H37" s="47">
        <v>44625</v>
      </c>
      <c r="I37" s="47"/>
      <c r="J37" s="121"/>
      <c r="K37" s="123"/>
      <c r="L37" s="47">
        <f>F37*1.4</f>
        <v>87675</v>
      </c>
      <c r="M37" s="47"/>
      <c r="N37" s="47">
        <f>H37*1.4</f>
        <v>62474.999999999993</v>
      </c>
      <c r="O37" s="48"/>
    </row>
    <row r="38" spans="1:15" x14ac:dyDescent="0.2">
      <c r="A38" s="62"/>
      <c r="B38" s="111"/>
      <c r="C38" s="6" t="s">
        <v>91</v>
      </c>
      <c r="D38" s="132"/>
      <c r="E38" s="133"/>
      <c r="F38" s="47">
        <v>67125</v>
      </c>
      <c r="G38" s="47"/>
      <c r="H38" s="47">
        <v>49125</v>
      </c>
      <c r="I38" s="47"/>
      <c r="J38" s="124"/>
      <c r="K38" s="126"/>
      <c r="L38" s="47">
        <f>F38*1.4</f>
        <v>93975</v>
      </c>
      <c r="M38" s="47"/>
      <c r="N38" s="47">
        <f>H38*1.4</f>
        <v>68775</v>
      </c>
      <c r="O38" s="48"/>
    </row>
    <row r="39" spans="1:15" ht="13.5" thickBot="1" x14ac:dyDescent="0.25">
      <c r="A39" s="148"/>
      <c r="B39" s="112"/>
      <c r="C39" s="8" t="s">
        <v>94</v>
      </c>
      <c r="D39" s="134"/>
      <c r="E39" s="135"/>
      <c r="F39" s="55">
        <f>2000+F38</f>
        <v>69125</v>
      </c>
      <c r="G39" s="55"/>
      <c r="H39" s="55">
        <f>2000+H38</f>
        <v>51125</v>
      </c>
      <c r="I39" s="55"/>
      <c r="J39" s="136"/>
      <c r="K39" s="137"/>
      <c r="L39" s="55">
        <f>F39*1.4</f>
        <v>96775</v>
      </c>
      <c r="M39" s="55"/>
      <c r="N39" s="55">
        <f>H39*1.4</f>
        <v>71575</v>
      </c>
      <c r="O39" s="56"/>
    </row>
  </sheetData>
  <sheetProtection password="BA19" sheet="1" objects="1" scenarios="1"/>
  <mergeCells count="137">
    <mergeCell ref="J2:N2"/>
    <mergeCell ref="J22:N22"/>
    <mergeCell ref="F4:I8"/>
    <mergeCell ref="D9:E11"/>
    <mergeCell ref="F12:I16"/>
    <mergeCell ref="D17:E19"/>
    <mergeCell ref="J17:K19"/>
    <mergeCell ref="J9:K11"/>
    <mergeCell ref="F39:G39"/>
    <mergeCell ref="H39:I39"/>
    <mergeCell ref="L39:M39"/>
    <mergeCell ref="N39:O39"/>
    <mergeCell ref="D37:E39"/>
    <mergeCell ref="J37:K39"/>
    <mergeCell ref="F37:G37"/>
    <mergeCell ref="H37:I37"/>
    <mergeCell ref="L37:M37"/>
    <mergeCell ref="N37:O37"/>
    <mergeCell ref="F38:G38"/>
    <mergeCell ref="H38:I38"/>
    <mergeCell ref="L38:M38"/>
    <mergeCell ref="N38:O38"/>
    <mergeCell ref="D36:E36"/>
    <mergeCell ref="J36:K36"/>
    <mergeCell ref="F32:I36"/>
    <mergeCell ref="L32:O36"/>
    <mergeCell ref="D35:E35"/>
    <mergeCell ref="J35:K35"/>
    <mergeCell ref="D33:E33"/>
    <mergeCell ref="J33:K33"/>
    <mergeCell ref="A32:A39"/>
    <mergeCell ref="B32:B39"/>
    <mergeCell ref="D32:E32"/>
    <mergeCell ref="J32:K32"/>
    <mergeCell ref="D34:E34"/>
    <mergeCell ref="J34:K34"/>
    <mergeCell ref="F31:G31"/>
    <mergeCell ref="H31:I31"/>
    <mergeCell ref="L31:M31"/>
    <mergeCell ref="N31:O31"/>
    <mergeCell ref="D29:E31"/>
    <mergeCell ref="J29:K31"/>
    <mergeCell ref="F30:G30"/>
    <mergeCell ref="H30:I30"/>
    <mergeCell ref="L30:M30"/>
    <mergeCell ref="N30:O30"/>
    <mergeCell ref="F29:G29"/>
    <mergeCell ref="H29:I29"/>
    <mergeCell ref="L29:M29"/>
    <mergeCell ref="N29:O29"/>
    <mergeCell ref="N23:O23"/>
    <mergeCell ref="A24:A31"/>
    <mergeCell ref="B24:B31"/>
    <mergeCell ref="D24:E24"/>
    <mergeCell ref="J24:K24"/>
    <mergeCell ref="D25:E25"/>
    <mergeCell ref="A22:A23"/>
    <mergeCell ref="B22:B23"/>
    <mergeCell ref="C22:C23"/>
    <mergeCell ref="D22:I22"/>
    <mergeCell ref="D23:E23"/>
    <mergeCell ref="F23:G23"/>
    <mergeCell ref="H23:I23"/>
    <mergeCell ref="J23:K23"/>
    <mergeCell ref="L23:M23"/>
    <mergeCell ref="D28:E28"/>
    <mergeCell ref="J28:K28"/>
    <mergeCell ref="F24:I28"/>
    <mergeCell ref="L24:O28"/>
    <mergeCell ref="D27:E27"/>
    <mergeCell ref="J27:K27"/>
    <mergeCell ref="J25:K25"/>
    <mergeCell ref="D26:E26"/>
    <mergeCell ref="J26:K26"/>
    <mergeCell ref="A21:O21"/>
    <mergeCell ref="A20:O20"/>
    <mergeCell ref="F17:G17"/>
    <mergeCell ref="H17:I17"/>
    <mergeCell ref="L17:M17"/>
    <mergeCell ref="N17:O17"/>
    <mergeCell ref="F18:G18"/>
    <mergeCell ref="H18:I18"/>
    <mergeCell ref="L18:M18"/>
    <mergeCell ref="N18:O18"/>
    <mergeCell ref="D16:E16"/>
    <mergeCell ref="J16:K16"/>
    <mergeCell ref="L12:O16"/>
    <mergeCell ref="D15:E15"/>
    <mergeCell ref="J15:K15"/>
    <mergeCell ref="D13:E13"/>
    <mergeCell ref="J13:K13"/>
    <mergeCell ref="A12:A19"/>
    <mergeCell ref="B12:B19"/>
    <mergeCell ref="D12:E12"/>
    <mergeCell ref="J12:K12"/>
    <mergeCell ref="D14:E14"/>
    <mergeCell ref="J14:K14"/>
    <mergeCell ref="F19:G19"/>
    <mergeCell ref="H19:I19"/>
    <mergeCell ref="L19:M19"/>
    <mergeCell ref="N19:O19"/>
    <mergeCell ref="F11:G11"/>
    <mergeCell ref="H11:I11"/>
    <mergeCell ref="L11:M11"/>
    <mergeCell ref="N11:O11"/>
    <mergeCell ref="F10:G10"/>
    <mergeCell ref="H10:I10"/>
    <mergeCell ref="L10:M10"/>
    <mergeCell ref="N10:O10"/>
    <mergeCell ref="F9:G9"/>
    <mergeCell ref="H9:I9"/>
    <mergeCell ref="L9:M9"/>
    <mergeCell ref="N9:O9"/>
    <mergeCell ref="L3:M3"/>
    <mergeCell ref="N3:O3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L4:O8"/>
    <mergeCell ref="D7:E7"/>
    <mergeCell ref="J7:K7"/>
    <mergeCell ref="D6:E6"/>
    <mergeCell ref="J6:K6"/>
    <mergeCell ref="D5:E5"/>
    <mergeCell ref="J5:K5"/>
  </mergeCells>
  <hyperlinks>
    <hyperlink ref="A24" r:id="rId1" display="http://www.oocl.com/india/eng/localinformation/localsurcharges/default.htm"/>
    <hyperlink ref="A4" r:id="rId2" display="http://www.oocl.com/india/eng/localinformation/localsurcharges/default.htm"/>
    <hyperlink ref="O22" location="'IHL CITY-ICD LIST'!A1" display="HOME"/>
    <hyperlink ref="O2" location="'IHL CITY-ICD LIST'!A1" display="HOME"/>
  </hyperlinks>
  <pageMargins left="0.7" right="0.7" top="0.75" bottom="0.75" header="0.3" footer="0.3"/>
  <pageSetup paperSize="9" scale="63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="115" zoomScaleNormal="130" zoomScaleSheetLayoutView="115" workbookViewId="0">
      <selection activeCell="F11" sqref="F11:G11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</cols>
  <sheetData>
    <row r="1" spans="1:15" ht="21.75" thickBot="1" x14ac:dyDescent="0.25">
      <c r="A1" s="92" t="s">
        <v>158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ht="12.75" customHeight="1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182">
        <v>53500</v>
      </c>
      <c r="E4" s="183"/>
      <c r="F4" s="130"/>
      <c r="G4" s="149"/>
      <c r="H4" s="149"/>
      <c r="I4" s="131"/>
      <c r="J4" s="115">
        <f>+D4+(D4*0.4)</f>
        <v>74900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182">
        <v>62500</v>
      </c>
      <c r="E5" s="183"/>
      <c r="F5" s="132"/>
      <c r="G5" s="150"/>
      <c r="H5" s="150"/>
      <c r="I5" s="133"/>
      <c r="J5" s="115">
        <f>+D5+(D5*0.4)</f>
        <v>87500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182">
        <v>69500</v>
      </c>
      <c r="E6" s="183"/>
      <c r="F6" s="132"/>
      <c r="G6" s="150"/>
      <c r="H6" s="150"/>
      <c r="I6" s="133"/>
      <c r="J6" s="115">
        <f>+D6+(D6*0.4)</f>
        <v>97300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85</v>
      </c>
      <c r="D7" s="182">
        <v>74500</v>
      </c>
      <c r="E7" s="183"/>
      <c r="F7" s="132"/>
      <c r="G7" s="150"/>
      <c r="H7" s="150"/>
      <c r="I7" s="133"/>
      <c r="J7" s="115">
        <f>+D7+(D7*0.4)</f>
        <v>104300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86</v>
      </c>
      <c r="D8" s="47">
        <v>75500</v>
      </c>
      <c r="E8" s="47"/>
      <c r="F8" s="151"/>
      <c r="G8" s="152"/>
      <c r="H8" s="152"/>
      <c r="I8" s="153"/>
      <c r="J8" s="115">
        <f>+D8+(D8*0.4)</f>
        <v>105700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47">
        <v>99500</v>
      </c>
      <c r="G9" s="47"/>
      <c r="H9" s="47">
        <v>65500</v>
      </c>
      <c r="I9" s="47"/>
      <c r="J9" s="121"/>
      <c r="K9" s="123"/>
      <c r="L9" s="115">
        <f>+F9+(F9*0.4)</f>
        <v>139300</v>
      </c>
      <c r="M9" s="116"/>
      <c r="N9" s="115">
        <f>+H9+(H9*0.4)</f>
        <v>91700</v>
      </c>
      <c r="O9" s="117"/>
    </row>
    <row r="10" spans="1:15" x14ac:dyDescent="0.2">
      <c r="A10" s="62"/>
      <c r="B10" s="111"/>
      <c r="C10" s="6" t="s">
        <v>87</v>
      </c>
      <c r="D10" s="132"/>
      <c r="E10" s="133"/>
      <c r="F10" s="47">
        <v>115000</v>
      </c>
      <c r="G10" s="47"/>
      <c r="H10" s="47">
        <v>79500</v>
      </c>
      <c r="I10" s="47"/>
      <c r="J10" s="124"/>
      <c r="K10" s="126"/>
      <c r="L10" s="115">
        <f>+F10+(F10*0.4)</f>
        <v>161000</v>
      </c>
      <c r="M10" s="116"/>
      <c r="N10" s="115">
        <f>+H10+(H10*0.4)</f>
        <v>111300</v>
      </c>
      <c r="O10" s="117"/>
    </row>
    <row r="11" spans="1:15" x14ac:dyDescent="0.2">
      <c r="A11" s="62"/>
      <c r="B11" s="177"/>
      <c r="C11" s="6" t="s">
        <v>90</v>
      </c>
      <c r="D11" s="151"/>
      <c r="E11" s="153"/>
      <c r="F11" s="47">
        <f>+F10+2000</f>
        <v>117000</v>
      </c>
      <c r="G11" s="47"/>
      <c r="H11" s="47">
        <f>+H10+2000</f>
        <v>81500</v>
      </c>
      <c r="I11" s="47"/>
      <c r="J11" s="127"/>
      <c r="K11" s="129"/>
      <c r="L11" s="115">
        <f>+F11+(F11*0.4)</f>
        <v>163800</v>
      </c>
      <c r="M11" s="116"/>
      <c r="N11" s="115">
        <f>+H11+(H11*0.4)</f>
        <v>114100</v>
      </c>
      <c r="O11" s="117"/>
    </row>
    <row r="12" spans="1:15" x14ac:dyDescent="0.2">
      <c r="A12" s="62" t="s">
        <v>45</v>
      </c>
      <c r="B12" s="110" t="s">
        <v>37</v>
      </c>
      <c r="C12" s="6" t="s">
        <v>70</v>
      </c>
      <c r="D12" s="182">
        <v>48500</v>
      </c>
      <c r="E12" s="183"/>
      <c r="F12" s="130"/>
      <c r="G12" s="149"/>
      <c r="H12" s="149"/>
      <c r="I12" s="131"/>
      <c r="J12" s="115">
        <f>+D12+(D12*0.4)</f>
        <v>67900</v>
      </c>
      <c r="K12" s="116"/>
      <c r="L12" s="121"/>
      <c r="M12" s="122"/>
      <c r="N12" s="122"/>
      <c r="O12" s="138"/>
    </row>
    <row r="13" spans="1:15" x14ac:dyDescent="0.2">
      <c r="A13" s="62"/>
      <c r="B13" s="111"/>
      <c r="C13" s="6" t="s">
        <v>71</v>
      </c>
      <c r="D13" s="182">
        <v>55500</v>
      </c>
      <c r="E13" s="183"/>
      <c r="F13" s="132"/>
      <c r="G13" s="150"/>
      <c r="H13" s="150"/>
      <c r="I13" s="133"/>
      <c r="J13" s="115">
        <f>+D13+(D13*0.4)</f>
        <v>77700</v>
      </c>
      <c r="K13" s="116"/>
      <c r="L13" s="124"/>
      <c r="M13" s="125"/>
      <c r="N13" s="125"/>
      <c r="O13" s="139"/>
    </row>
    <row r="14" spans="1:15" x14ac:dyDescent="0.2">
      <c r="A14" s="62"/>
      <c r="B14" s="111"/>
      <c r="C14" s="6" t="s">
        <v>72</v>
      </c>
      <c r="D14" s="182">
        <v>60500</v>
      </c>
      <c r="E14" s="183"/>
      <c r="F14" s="132"/>
      <c r="G14" s="150"/>
      <c r="H14" s="150"/>
      <c r="I14" s="133"/>
      <c r="J14" s="115">
        <f>+D14+(D14*0.4)</f>
        <v>84700</v>
      </c>
      <c r="K14" s="116"/>
      <c r="L14" s="124"/>
      <c r="M14" s="125"/>
      <c r="N14" s="125"/>
      <c r="O14" s="139"/>
    </row>
    <row r="15" spans="1:15" x14ac:dyDescent="0.2">
      <c r="A15" s="62"/>
      <c r="B15" s="111"/>
      <c r="C15" s="6" t="s">
        <v>85</v>
      </c>
      <c r="D15" s="182">
        <v>64500</v>
      </c>
      <c r="E15" s="183"/>
      <c r="F15" s="132"/>
      <c r="G15" s="150"/>
      <c r="H15" s="150"/>
      <c r="I15" s="133"/>
      <c r="J15" s="115">
        <f>+D15+(D15*0.4)</f>
        <v>90300</v>
      </c>
      <c r="K15" s="116"/>
      <c r="L15" s="124"/>
      <c r="M15" s="125"/>
      <c r="N15" s="125"/>
      <c r="O15" s="139"/>
    </row>
    <row r="16" spans="1:15" x14ac:dyDescent="0.2">
      <c r="A16" s="62"/>
      <c r="B16" s="111"/>
      <c r="C16" s="6" t="s">
        <v>86</v>
      </c>
      <c r="D16" s="47">
        <v>65500</v>
      </c>
      <c r="E16" s="47"/>
      <c r="F16" s="151"/>
      <c r="G16" s="152"/>
      <c r="H16" s="152"/>
      <c r="I16" s="153"/>
      <c r="J16" s="115">
        <f>+D16+(D16*0.4)</f>
        <v>91700</v>
      </c>
      <c r="K16" s="116"/>
      <c r="L16" s="127"/>
      <c r="M16" s="128"/>
      <c r="N16" s="128"/>
      <c r="O16" s="140"/>
    </row>
    <row r="17" spans="1:15" x14ac:dyDescent="0.2">
      <c r="A17" s="62"/>
      <c r="B17" s="111"/>
      <c r="C17" s="6" t="s">
        <v>73</v>
      </c>
      <c r="D17" s="130"/>
      <c r="E17" s="131"/>
      <c r="F17" s="47">
        <v>92500</v>
      </c>
      <c r="G17" s="47"/>
      <c r="H17" s="47">
        <v>58000</v>
      </c>
      <c r="I17" s="47"/>
      <c r="J17" s="121"/>
      <c r="K17" s="123"/>
      <c r="L17" s="115">
        <f>+F17+(F17*0.4)</f>
        <v>129500</v>
      </c>
      <c r="M17" s="116"/>
      <c r="N17" s="115">
        <f>+H17+(H17*0.4)</f>
        <v>81200</v>
      </c>
      <c r="O17" s="117"/>
    </row>
    <row r="18" spans="1:15" x14ac:dyDescent="0.2">
      <c r="A18" s="62"/>
      <c r="B18" s="111"/>
      <c r="C18" s="6" t="s">
        <v>87</v>
      </c>
      <c r="D18" s="132"/>
      <c r="E18" s="133"/>
      <c r="F18" s="47">
        <v>104500</v>
      </c>
      <c r="G18" s="47"/>
      <c r="H18" s="47">
        <v>68500</v>
      </c>
      <c r="I18" s="47"/>
      <c r="J18" s="124"/>
      <c r="K18" s="126"/>
      <c r="L18" s="115">
        <f>+F18+(F18*0.4)</f>
        <v>146300</v>
      </c>
      <c r="M18" s="116"/>
      <c r="N18" s="115">
        <f>+H18+(H18*0.4)</f>
        <v>95900</v>
      </c>
      <c r="O18" s="117"/>
    </row>
    <row r="19" spans="1:15" x14ac:dyDescent="0.2">
      <c r="A19" s="62"/>
      <c r="B19" s="177"/>
      <c r="C19" s="6" t="s">
        <v>90</v>
      </c>
      <c r="D19" s="151"/>
      <c r="E19" s="153"/>
      <c r="F19" s="47">
        <f>+F18+2000</f>
        <v>106500</v>
      </c>
      <c r="G19" s="47"/>
      <c r="H19" s="47">
        <f>+H18+2000</f>
        <v>70500</v>
      </c>
      <c r="I19" s="47"/>
      <c r="J19" s="127"/>
      <c r="K19" s="129"/>
      <c r="L19" s="115">
        <f>+F19+(F19*0.4)</f>
        <v>149100</v>
      </c>
      <c r="M19" s="116"/>
      <c r="N19" s="115">
        <f>+H19+(H19*0.4)</f>
        <v>98700</v>
      </c>
      <c r="O19" s="117"/>
    </row>
    <row r="20" spans="1:15" x14ac:dyDescent="0.2">
      <c r="A20" s="107" t="s">
        <v>65</v>
      </c>
      <c r="B20" s="110" t="s">
        <v>37</v>
      </c>
      <c r="C20" s="6" t="s">
        <v>70</v>
      </c>
      <c r="D20" s="182">
        <v>48500</v>
      </c>
      <c r="E20" s="183"/>
      <c r="F20" s="130"/>
      <c r="G20" s="149"/>
      <c r="H20" s="149"/>
      <c r="I20" s="131"/>
      <c r="J20" s="115">
        <f>+D20+(D20*0.4)</f>
        <v>67900</v>
      </c>
      <c r="K20" s="116"/>
      <c r="L20" s="121"/>
      <c r="M20" s="122"/>
      <c r="N20" s="122"/>
      <c r="O20" s="138"/>
    </row>
    <row r="21" spans="1:15" x14ac:dyDescent="0.2">
      <c r="A21" s="222"/>
      <c r="B21" s="111"/>
      <c r="C21" s="6" t="s">
        <v>71</v>
      </c>
      <c r="D21" s="182">
        <v>55500</v>
      </c>
      <c r="E21" s="183"/>
      <c r="F21" s="132"/>
      <c r="G21" s="150"/>
      <c r="H21" s="150"/>
      <c r="I21" s="133"/>
      <c r="J21" s="115">
        <f>+D21+(D21*0.4)</f>
        <v>77700</v>
      </c>
      <c r="K21" s="116"/>
      <c r="L21" s="124"/>
      <c r="M21" s="125"/>
      <c r="N21" s="125"/>
      <c r="O21" s="139"/>
    </row>
    <row r="22" spans="1:15" x14ac:dyDescent="0.2">
      <c r="A22" s="222"/>
      <c r="B22" s="111"/>
      <c r="C22" s="6" t="s">
        <v>72</v>
      </c>
      <c r="D22" s="182">
        <v>60500</v>
      </c>
      <c r="E22" s="183"/>
      <c r="F22" s="132"/>
      <c r="G22" s="150"/>
      <c r="H22" s="150"/>
      <c r="I22" s="133"/>
      <c r="J22" s="115">
        <f>+D22+(D22*0.4)</f>
        <v>84700</v>
      </c>
      <c r="K22" s="116"/>
      <c r="L22" s="124"/>
      <c r="M22" s="125"/>
      <c r="N22" s="125"/>
      <c r="O22" s="139"/>
    </row>
    <row r="23" spans="1:15" x14ac:dyDescent="0.2">
      <c r="A23" s="222"/>
      <c r="B23" s="111"/>
      <c r="C23" s="6" t="s">
        <v>85</v>
      </c>
      <c r="D23" s="182">
        <v>64500</v>
      </c>
      <c r="E23" s="183"/>
      <c r="F23" s="132"/>
      <c r="G23" s="150"/>
      <c r="H23" s="150"/>
      <c r="I23" s="133"/>
      <c r="J23" s="115">
        <f>+D23+(D23*0.4)</f>
        <v>90300</v>
      </c>
      <c r="K23" s="116"/>
      <c r="L23" s="124"/>
      <c r="M23" s="125"/>
      <c r="N23" s="125"/>
      <c r="O23" s="139"/>
    </row>
    <row r="24" spans="1:15" x14ac:dyDescent="0.2">
      <c r="A24" s="222"/>
      <c r="B24" s="111"/>
      <c r="C24" s="6" t="s">
        <v>86</v>
      </c>
      <c r="D24" s="47">
        <v>65500</v>
      </c>
      <c r="E24" s="47"/>
      <c r="F24" s="151"/>
      <c r="G24" s="152"/>
      <c r="H24" s="152"/>
      <c r="I24" s="153"/>
      <c r="J24" s="115">
        <f>+D24+(D24*0.4)</f>
        <v>91700</v>
      </c>
      <c r="K24" s="116"/>
      <c r="L24" s="127"/>
      <c r="M24" s="128"/>
      <c r="N24" s="128"/>
      <c r="O24" s="140"/>
    </row>
    <row r="25" spans="1:15" x14ac:dyDescent="0.2">
      <c r="A25" s="222"/>
      <c r="B25" s="111"/>
      <c r="C25" s="6" t="s">
        <v>73</v>
      </c>
      <c r="D25" s="130"/>
      <c r="E25" s="131"/>
      <c r="F25" s="47">
        <v>92000</v>
      </c>
      <c r="G25" s="47"/>
      <c r="H25" s="47">
        <v>57000</v>
      </c>
      <c r="I25" s="47"/>
      <c r="J25" s="121"/>
      <c r="K25" s="123"/>
      <c r="L25" s="115">
        <f>+F25+(F25*0.4)</f>
        <v>128800</v>
      </c>
      <c r="M25" s="116"/>
      <c r="N25" s="115">
        <f>+H25+(H25*0.4)</f>
        <v>79800</v>
      </c>
      <c r="O25" s="117"/>
    </row>
    <row r="26" spans="1:15" x14ac:dyDescent="0.2">
      <c r="A26" s="222"/>
      <c r="B26" s="111"/>
      <c r="C26" s="6" t="s">
        <v>87</v>
      </c>
      <c r="D26" s="132"/>
      <c r="E26" s="133"/>
      <c r="F26" s="47">
        <v>105500</v>
      </c>
      <c r="G26" s="47"/>
      <c r="H26" s="47">
        <v>69500</v>
      </c>
      <c r="I26" s="47"/>
      <c r="J26" s="124"/>
      <c r="K26" s="126"/>
      <c r="L26" s="115">
        <f>+F26+(F26*0.4)</f>
        <v>147700</v>
      </c>
      <c r="M26" s="116"/>
      <c r="N26" s="115">
        <f>+H26+(H26*0.4)</f>
        <v>97300</v>
      </c>
      <c r="O26" s="117"/>
    </row>
    <row r="27" spans="1:15" ht="13.5" thickBot="1" x14ac:dyDescent="0.25">
      <c r="A27" s="223"/>
      <c r="B27" s="112"/>
      <c r="C27" s="8" t="s">
        <v>90</v>
      </c>
      <c r="D27" s="134"/>
      <c r="E27" s="135"/>
      <c r="F27" s="55">
        <f>+F26+2000</f>
        <v>107500</v>
      </c>
      <c r="G27" s="55"/>
      <c r="H27" s="55">
        <f>+H26+2000</f>
        <v>71500</v>
      </c>
      <c r="I27" s="55"/>
      <c r="J27" s="136"/>
      <c r="K27" s="137"/>
      <c r="L27" s="141">
        <f>+F27+(F27*0.4)</f>
        <v>150500</v>
      </c>
      <c r="M27" s="142"/>
      <c r="N27" s="141">
        <f>+H27+(H27*0.4)</f>
        <v>100100</v>
      </c>
      <c r="O27" s="143"/>
    </row>
  </sheetData>
  <sheetProtection password="BA19" sheet="1" objects="1" scenarios="1"/>
  <mergeCells count="96">
    <mergeCell ref="F19:G19"/>
    <mergeCell ref="H19:I19"/>
    <mergeCell ref="L19:M19"/>
    <mergeCell ref="N19:O19"/>
    <mergeCell ref="L26:M26"/>
    <mergeCell ref="F25:G25"/>
    <mergeCell ref="H25:I25"/>
    <mergeCell ref="L25:M25"/>
    <mergeCell ref="L20:O24"/>
    <mergeCell ref="H26:I26"/>
    <mergeCell ref="L4:O8"/>
    <mergeCell ref="L27:M27"/>
    <mergeCell ref="N27:O27"/>
    <mergeCell ref="N26:O26"/>
    <mergeCell ref="N25:O25"/>
    <mergeCell ref="N10:O10"/>
    <mergeCell ref="F27:G27"/>
    <mergeCell ref="H27:I27"/>
    <mergeCell ref="J2:N2"/>
    <mergeCell ref="N18:O18"/>
    <mergeCell ref="N17:O17"/>
    <mergeCell ref="F11:G11"/>
    <mergeCell ref="H11:I11"/>
    <mergeCell ref="L11:M11"/>
    <mergeCell ref="L18:M18"/>
    <mergeCell ref="F17:G17"/>
    <mergeCell ref="H17:I17"/>
    <mergeCell ref="L17:M17"/>
    <mergeCell ref="L12:O16"/>
    <mergeCell ref="H18:I18"/>
    <mergeCell ref="N11:O11"/>
    <mergeCell ref="L10:M10"/>
    <mergeCell ref="A20:A27"/>
    <mergeCell ref="B20:B27"/>
    <mergeCell ref="D20:E20"/>
    <mergeCell ref="J20:K20"/>
    <mergeCell ref="D22:E22"/>
    <mergeCell ref="J22:K22"/>
    <mergeCell ref="D24:E24"/>
    <mergeCell ref="J24:K24"/>
    <mergeCell ref="F20:I24"/>
    <mergeCell ref="D23:E23"/>
    <mergeCell ref="J23:K23"/>
    <mergeCell ref="D21:E21"/>
    <mergeCell ref="J21:K21"/>
    <mergeCell ref="D25:E27"/>
    <mergeCell ref="J25:K27"/>
    <mergeCell ref="F26:G26"/>
    <mergeCell ref="D15:E15"/>
    <mergeCell ref="J15:K15"/>
    <mergeCell ref="D13:E13"/>
    <mergeCell ref="J13:K13"/>
    <mergeCell ref="A12:A19"/>
    <mergeCell ref="B12:B19"/>
    <mergeCell ref="D12:E12"/>
    <mergeCell ref="J12:K12"/>
    <mergeCell ref="D14:E14"/>
    <mergeCell ref="J14:K14"/>
    <mergeCell ref="D16:E16"/>
    <mergeCell ref="J16:K16"/>
    <mergeCell ref="F12:I16"/>
    <mergeCell ref="D17:E19"/>
    <mergeCell ref="J17:K19"/>
    <mergeCell ref="F18:G18"/>
    <mergeCell ref="F9:G9"/>
    <mergeCell ref="H9:I9"/>
    <mergeCell ref="L9:M9"/>
    <mergeCell ref="N9:O9"/>
    <mergeCell ref="J9:K11"/>
    <mergeCell ref="A4:A11"/>
    <mergeCell ref="B4:B11"/>
    <mergeCell ref="D4:E4"/>
    <mergeCell ref="J4:K4"/>
    <mergeCell ref="D8:E8"/>
    <mergeCell ref="J8:K8"/>
    <mergeCell ref="F4:I8"/>
    <mergeCell ref="D7:E7"/>
    <mergeCell ref="J7:K7"/>
    <mergeCell ref="D6:E6"/>
    <mergeCell ref="J6:K6"/>
    <mergeCell ref="D5:E5"/>
    <mergeCell ref="J5:K5"/>
    <mergeCell ref="D9:E11"/>
    <mergeCell ref="F10:G10"/>
    <mergeCell ref="H10:I10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O2" location="'IHL CITY-ICD LIST'!A1" display="HOME"/>
  </hyperlinks>
  <pageMargins left="0.7" right="0.7" top="0.75" bottom="0.75" header="0.3" footer="0.3"/>
  <pageSetup paperSize="9" scale="58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" x14ac:dyDescent="0.2">
      <c r="A1" s="284" t="s">
        <v>157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6"/>
    </row>
    <row r="2" spans="1:15" x14ac:dyDescent="0.2">
      <c r="A2" s="146" t="s">
        <v>30</v>
      </c>
      <c r="B2" s="178" t="s">
        <v>31</v>
      </c>
      <c r="C2" s="100" t="s">
        <v>32</v>
      </c>
      <c r="D2" s="100" t="s">
        <v>60</v>
      </c>
      <c r="E2" s="100"/>
      <c r="F2" s="100"/>
      <c r="G2" s="100"/>
      <c r="H2" s="100"/>
      <c r="I2" s="100"/>
      <c r="J2" s="104" t="s">
        <v>56</v>
      </c>
      <c r="K2" s="179"/>
      <c r="L2" s="179"/>
      <c r="M2" s="179"/>
      <c r="N2" s="179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47">
        <v>25722</v>
      </c>
      <c r="E4" s="47"/>
      <c r="F4" s="130"/>
      <c r="G4" s="149"/>
      <c r="H4" s="149"/>
      <c r="I4" s="131"/>
      <c r="J4" s="115">
        <f>D4*1.4</f>
        <v>36010.799999999996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47">
        <v>28522</v>
      </c>
      <c r="E5" s="47"/>
      <c r="F5" s="132"/>
      <c r="G5" s="150"/>
      <c r="H5" s="150"/>
      <c r="I5" s="133"/>
      <c r="J5" s="115">
        <f>D5*1.4</f>
        <v>39930.799999999996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47">
        <v>31872</v>
      </c>
      <c r="E6" s="47"/>
      <c r="F6" s="132"/>
      <c r="G6" s="150"/>
      <c r="H6" s="150"/>
      <c r="I6" s="133"/>
      <c r="J6" s="115">
        <f>D6*1.4</f>
        <v>44620.799999999996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92</v>
      </c>
      <c r="D7" s="47">
        <v>34072</v>
      </c>
      <c r="E7" s="47"/>
      <c r="F7" s="132"/>
      <c r="G7" s="150"/>
      <c r="H7" s="150"/>
      <c r="I7" s="133"/>
      <c r="J7" s="115">
        <f>D7*1.4</f>
        <v>47700.799999999996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93</v>
      </c>
      <c r="D8" s="47">
        <f>1000+D7</f>
        <v>35072</v>
      </c>
      <c r="E8" s="47"/>
      <c r="F8" s="151"/>
      <c r="G8" s="152"/>
      <c r="H8" s="152"/>
      <c r="I8" s="153"/>
      <c r="J8" s="115">
        <f>D8*1.4</f>
        <v>49100.799999999996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58">
        <v>64395.5</v>
      </c>
      <c r="G9" s="58"/>
      <c r="H9" s="58">
        <v>43395.5</v>
      </c>
      <c r="I9" s="58"/>
      <c r="J9" s="121"/>
      <c r="K9" s="123"/>
      <c r="L9" s="58">
        <f>F9*1.4</f>
        <v>90153.7</v>
      </c>
      <c r="M9" s="58"/>
      <c r="N9" s="58">
        <f>H9*1.4</f>
        <v>60753.7</v>
      </c>
      <c r="O9" s="59"/>
    </row>
    <row r="10" spans="1:15" x14ac:dyDescent="0.2">
      <c r="A10" s="62"/>
      <c r="B10" s="111"/>
      <c r="C10" s="6" t="s">
        <v>91</v>
      </c>
      <c r="D10" s="132"/>
      <c r="E10" s="133"/>
      <c r="F10" s="58">
        <v>68945.5</v>
      </c>
      <c r="G10" s="58"/>
      <c r="H10" s="58">
        <v>47945.5</v>
      </c>
      <c r="I10" s="58"/>
      <c r="J10" s="124"/>
      <c r="K10" s="126"/>
      <c r="L10" s="58">
        <f>F10*1.4</f>
        <v>96523.7</v>
      </c>
      <c r="M10" s="58"/>
      <c r="N10" s="58">
        <f>H10*1.4</f>
        <v>67123.7</v>
      </c>
      <c r="O10" s="59"/>
    </row>
    <row r="11" spans="1:15" ht="13.5" thickBot="1" x14ac:dyDescent="0.25">
      <c r="A11" s="148"/>
      <c r="B11" s="112"/>
      <c r="C11" s="8" t="s">
        <v>94</v>
      </c>
      <c r="D11" s="134"/>
      <c r="E11" s="135"/>
      <c r="F11" s="144">
        <f>2000+F10</f>
        <v>70945.5</v>
      </c>
      <c r="G11" s="144"/>
      <c r="H11" s="144">
        <f>2000+H10</f>
        <v>49945.5</v>
      </c>
      <c r="I11" s="144"/>
      <c r="J11" s="136"/>
      <c r="K11" s="137"/>
      <c r="L11" s="144">
        <f>F11*1.4</f>
        <v>99323.7</v>
      </c>
      <c r="M11" s="144"/>
      <c r="N11" s="144">
        <f>H11*1.4</f>
        <v>69923.7</v>
      </c>
      <c r="O11" s="154"/>
    </row>
  </sheetData>
  <sheetProtection password="BA19" sheet="1" objects="1" scenarios="1"/>
  <mergeCells count="40">
    <mergeCell ref="J2:N2"/>
    <mergeCell ref="F11:G11"/>
    <mergeCell ref="H11:I11"/>
    <mergeCell ref="L11:M11"/>
    <mergeCell ref="N11:O11"/>
    <mergeCell ref="N10:O10"/>
    <mergeCell ref="N9:O9"/>
    <mergeCell ref="L3:M3"/>
    <mergeCell ref="N3:O3"/>
    <mergeCell ref="L4:O8"/>
    <mergeCell ref="D9:E11"/>
    <mergeCell ref="J9:K11"/>
    <mergeCell ref="F10:G10"/>
    <mergeCell ref="H10:I10"/>
    <mergeCell ref="L10:M10"/>
    <mergeCell ref="F9:G9"/>
    <mergeCell ref="H9:I9"/>
    <mergeCell ref="L9:M9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5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Zeros="0" view="pageBreakPreview" zoomScale="115" zoomScaleNormal="115" zoomScaleSheetLayoutView="115" workbookViewId="0">
      <selection activeCell="F12" sqref="F12:I16"/>
    </sheetView>
  </sheetViews>
  <sheetFormatPr defaultColWidth="9.42578125" defaultRowHeight="12.75" x14ac:dyDescent="0.2"/>
  <cols>
    <col min="1" max="1" width="12.42578125" style="4" bestFit="1" customWidth="1"/>
    <col min="2" max="2" width="13.42578125" style="2" customWidth="1"/>
    <col min="3" max="3" width="18.42578125" style="2" customWidth="1"/>
    <col min="4" max="4" width="9.42578125" style="2"/>
    <col min="5" max="5" width="0.42578125" style="2" customWidth="1"/>
    <col min="6" max="6" width="11" style="2" customWidth="1"/>
    <col min="7" max="7" width="5.42578125" style="2" customWidth="1"/>
    <col min="8" max="8" width="9.42578125" style="2"/>
    <col min="9" max="9" width="8.42578125" style="2" customWidth="1"/>
    <col min="10" max="10" width="5" style="2" hidden="1" customWidth="1"/>
    <col min="11" max="11" width="10.42578125" style="2" customWidth="1"/>
    <col min="12" max="12" width="3.85546875" style="2" bestFit="1" customWidth="1"/>
    <col min="13" max="13" width="14.140625" style="2" customWidth="1"/>
    <col min="14" max="14" width="6.85546875" style="2" customWidth="1"/>
    <col min="15" max="15" width="9.42578125" style="2"/>
    <col min="16" max="16" width="7" style="2" customWidth="1"/>
    <col min="17" max="16384" width="9.42578125" style="2"/>
  </cols>
  <sheetData>
    <row r="1" spans="1:16" ht="21" x14ac:dyDescent="0.2">
      <c r="A1" s="86" t="s">
        <v>136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1:16" x14ac:dyDescent="0.2">
      <c r="A2" s="89" t="s">
        <v>30</v>
      </c>
      <c r="B2" s="60" t="s">
        <v>31</v>
      </c>
      <c r="C2" s="60" t="s">
        <v>32</v>
      </c>
      <c r="D2" s="60" t="s">
        <v>60</v>
      </c>
      <c r="E2" s="60"/>
      <c r="F2" s="60"/>
      <c r="G2" s="60"/>
      <c r="H2" s="60"/>
      <c r="I2" s="60"/>
      <c r="J2" s="22"/>
      <c r="K2" s="90" t="s">
        <v>56</v>
      </c>
      <c r="L2" s="91"/>
      <c r="M2" s="91"/>
      <c r="N2" s="91"/>
      <c r="O2" s="91"/>
      <c r="P2" s="27" t="s">
        <v>173</v>
      </c>
    </row>
    <row r="3" spans="1:16" x14ac:dyDescent="0.2">
      <c r="A3" s="89"/>
      <c r="B3" s="60"/>
      <c r="C3" s="60"/>
      <c r="D3" s="60" t="s">
        <v>33</v>
      </c>
      <c r="E3" s="60"/>
      <c r="F3" s="60" t="s">
        <v>34</v>
      </c>
      <c r="G3" s="60"/>
      <c r="H3" s="60" t="s">
        <v>35</v>
      </c>
      <c r="I3" s="60"/>
      <c r="J3" s="20"/>
      <c r="K3" s="60" t="s">
        <v>33</v>
      </c>
      <c r="L3" s="60"/>
      <c r="M3" s="60" t="s">
        <v>34</v>
      </c>
      <c r="N3" s="60"/>
      <c r="O3" s="60" t="s">
        <v>35</v>
      </c>
      <c r="P3" s="61"/>
    </row>
    <row r="4" spans="1:16" x14ac:dyDescent="0.2">
      <c r="A4" s="63" t="s">
        <v>36</v>
      </c>
      <c r="B4" s="57" t="s">
        <v>37</v>
      </c>
      <c r="C4" s="18" t="s">
        <v>70</v>
      </c>
      <c r="D4" s="57">
        <v>19422</v>
      </c>
      <c r="E4" s="57"/>
      <c r="F4" s="66"/>
      <c r="G4" s="72"/>
      <c r="H4" s="72"/>
      <c r="I4" s="67"/>
      <c r="J4" s="19"/>
      <c r="K4" s="58">
        <f>D4*1.4</f>
        <v>27190.799999999999</v>
      </c>
      <c r="L4" s="58"/>
      <c r="M4" s="49"/>
      <c r="N4" s="77"/>
      <c r="O4" s="77"/>
      <c r="P4" s="78"/>
    </row>
    <row r="5" spans="1:16" x14ac:dyDescent="0.2">
      <c r="A5" s="63"/>
      <c r="B5" s="57"/>
      <c r="C5" s="18" t="s">
        <v>71</v>
      </c>
      <c r="D5" s="57">
        <v>22122</v>
      </c>
      <c r="E5" s="57"/>
      <c r="F5" s="68"/>
      <c r="G5" s="73"/>
      <c r="H5" s="73"/>
      <c r="I5" s="69"/>
      <c r="J5" s="19"/>
      <c r="K5" s="58">
        <f>D5*1.4</f>
        <v>30970.799999999999</v>
      </c>
      <c r="L5" s="58"/>
      <c r="M5" s="51"/>
      <c r="N5" s="79"/>
      <c r="O5" s="79"/>
      <c r="P5" s="80"/>
    </row>
    <row r="6" spans="1:16" x14ac:dyDescent="0.2">
      <c r="A6" s="63"/>
      <c r="B6" s="57"/>
      <c r="C6" s="18" t="s">
        <v>72</v>
      </c>
      <c r="D6" s="57">
        <v>27000</v>
      </c>
      <c r="E6" s="57"/>
      <c r="F6" s="68"/>
      <c r="G6" s="73"/>
      <c r="H6" s="73"/>
      <c r="I6" s="69"/>
      <c r="J6" s="19"/>
      <c r="K6" s="47">
        <f>D6*1.4</f>
        <v>37800</v>
      </c>
      <c r="L6" s="47"/>
      <c r="M6" s="51"/>
      <c r="N6" s="79"/>
      <c r="O6" s="79"/>
      <c r="P6" s="80"/>
    </row>
    <row r="7" spans="1:16" x14ac:dyDescent="0.2">
      <c r="A7" s="63"/>
      <c r="B7" s="57"/>
      <c r="C7" s="18" t="s">
        <v>88</v>
      </c>
      <c r="D7" s="57">
        <v>30000</v>
      </c>
      <c r="E7" s="57"/>
      <c r="F7" s="68"/>
      <c r="G7" s="73"/>
      <c r="H7" s="73"/>
      <c r="I7" s="69"/>
      <c r="J7" s="19"/>
      <c r="K7" s="47">
        <f>D7*1.4</f>
        <v>42000</v>
      </c>
      <c r="L7" s="47"/>
      <c r="M7" s="51"/>
      <c r="N7" s="79"/>
      <c r="O7" s="79"/>
      <c r="P7" s="80"/>
    </row>
    <row r="8" spans="1:16" x14ac:dyDescent="0.2">
      <c r="A8" s="63"/>
      <c r="B8" s="57"/>
      <c r="C8" s="18" t="s">
        <v>89</v>
      </c>
      <c r="D8" s="57">
        <f>1000+D7</f>
        <v>31000</v>
      </c>
      <c r="E8" s="57"/>
      <c r="F8" s="74"/>
      <c r="G8" s="75"/>
      <c r="H8" s="75"/>
      <c r="I8" s="76"/>
      <c r="J8" s="19"/>
      <c r="K8" s="47">
        <f>D8*1.4</f>
        <v>43400</v>
      </c>
      <c r="L8" s="47"/>
      <c r="M8" s="81"/>
      <c r="N8" s="82"/>
      <c r="O8" s="82"/>
      <c r="P8" s="83"/>
    </row>
    <row r="9" spans="1:16" x14ac:dyDescent="0.2">
      <c r="A9" s="63"/>
      <c r="B9" s="57"/>
      <c r="C9" s="18" t="s">
        <v>73</v>
      </c>
      <c r="D9" s="66"/>
      <c r="E9" s="67"/>
      <c r="F9" s="57">
        <v>32796</v>
      </c>
      <c r="G9" s="57"/>
      <c r="H9" s="57">
        <v>32796</v>
      </c>
      <c r="I9" s="57"/>
      <c r="J9" s="19"/>
      <c r="K9" s="49"/>
      <c r="L9" s="50"/>
      <c r="M9" s="58">
        <f>F9*1.4</f>
        <v>45914.399999999994</v>
      </c>
      <c r="N9" s="58"/>
      <c r="O9" s="58">
        <f>H9*1.4</f>
        <v>45914.399999999994</v>
      </c>
      <c r="P9" s="59"/>
    </row>
    <row r="10" spans="1:16" x14ac:dyDescent="0.2">
      <c r="A10" s="63"/>
      <c r="B10" s="57"/>
      <c r="C10" s="18" t="s">
        <v>91</v>
      </c>
      <c r="D10" s="68"/>
      <c r="E10" s="69"/>
      <c r="F10" s="57">
        <v>36696</v>
      </c>
      <c r="G10" s="57"/>
      <c r="H10" s="57">
        <v>36696</v>
      </c>
      <c r="I10" s="57"/>
      <c r="J10" s="19"/>
      <c r="K10" s="51"/>
      <c r="L10" s="52"/>
      <c r="M10" s="58">
        <f>F10*1.4</f>
        <v>51374.399999999994</v>
      </c>
      <c r="N10" s="58"/>
      <c r="O10" s="58">
        <f>H10*1.4</f>
        <v>51374.399999999994</v>
      </c>
      <c r="P10" s="59"/>
    </row>
    <row r="11" spans="1:16" x14ac:dyDescent="0.2">
      <c r="A11" s="63"/>
      <c r="B11" s="57"/>
      <c r="C11" s="18" t="s">
        <v>89</v>
      </c>
      <c r="D11" s="74"/>
      <c r="E11" s="76"/>
      <c r="F11" s="57">
        <f>2000+F10</f>
        <v>38696</v>
      </c>
      <c r="G11" s="57"/>
      <c r="H11" s="57">
        <f>2000+H10</f>
        <v>38696</v>
      </c>
      <c r="I11" s="57"/>
      <c r="J11" s="19"/>
      <c r="K11" s="81"/>
      <c r="L11" s="84"/>
      <c r="M11" s="58">
        <f>F11*1.4</f>
        <v>54174.399999999994</v>
      </c>
      <c r="N11" s="58"/>
      <c r="O11" s="58">
        <f>H11*1.4</f>
        <v>54174.399999999994</v>
      </c>
      <c r="P11" s="59"/>
    </row>
    <row r="12" spans="1:16" x14ac:dyDescent="0.2">
      <c r="A12" s="62" t="s">
        <v>45</v>
      </c>
      <c r="B12" s="47" t="s">
        <v>37</v>
      </c>
      <c r="C12" s="18" t="s">
        <v>70</v>
      </c>
      <c r="D12" s="57">
        <v>15245</v>
      </c>
      <c r="E12" s="57"/>
      <c r="F12" s="66"/>
      <c r="G12" s="72"/>
      <c r="H12" s="72"/>
      <c r="I12" s="67"/>
      <c r="J12" s="19"/>
      <c r="K12" s="47">
        <f>D12*1.4</f>
        <v>21343</v>
      </c>
      <c r="L12" s="47"/>
      <c r="M12" s="49"/>
      <c r="N12" s="77"/>
      <c r="O12" s="77"/>
      <c r="P12" s="78"/>
    </row>
    <row r="13" spans="1:16" x14ac:dyDescent="0.2">
      <c r="A13" s="62"/>
      <c r="B13" s="47"/>
      <c r="C13" s="18" t="s">
        <v>71</v>
      </c>
      <c r="D13" s="57">
        <v>17395</v>
      </c>
      <c r="E13" s="57"/>
      <c r="F13" s="68"/>
      <c r="G13" s="73"/>
      <c r="H13" s="73"/>
      <c r="I13" s="69"/>
      <c r="J13" s="19"/>
      <c r="K13" s="47">
        <f>D13*1.4</f>
        <v>24353</v>
      </c>
      <c r="L13" s="47"/>
      <c r="M13" s="51"/>
      <c r="N13" s="79"/>
      <c r="O13" s="79"/>
      <c r="P13" s="80"/>
    </row>
    <row r="14" spans="1:16" x14ac:dyDescent="0.2">
      <c r="A14" s="62"/>
      <c r="B14" s="47"/>
      <c r="C14" s="18" t="s">
        <v>72</v>
      </c>
      <c r="D14" s="57">
        <v>20045</v>
      </c>
      <c r="E14" s="57"/>
      <c r="F14" s="68"/>
      <c r="G14" s="73"/>
      <c r="H14" s="73"/>
      <c r="I14" s="69"/>
      <c r="J14" s="19"/>
      <c r="K14" s="47">
        <f>D14*1.4</f>
        <v>28063</v>
      </c>
      <c r="L14" s="47"/>
      <c r="M14" s="51"/>
      <c r="N14" s="79"/>
      <c r="O14" s="79"/>
      <c r="P14" s="80"/>
    </row>
    <row r="15" spans="1:16" x14ac:dyDescent="0.2">
      <c r="A15" s="62"/>
      <c r="B15" s="47"/>
      <c r="C15" s="18" t="s">
        <v>88</v>
      </c>
      <c r="D15" s="57">
        <v>21145</v>
      </c>
      <c r="E15" s="57"/>
      <c r="F15" s="68"/>
      <c r="G15" s="73"/>
      <c r="H15" s="73"/>
      <c r="I15" s="69"/>
      <c r="J15" s="19"/>
      <c r="K15" s="47">
        <f>D15*1.4</f>
        <v>29602.999999999996</v>
      </c>
      <c r="L15" s="47"/>
      <c r="M15" s="51"/>
      <c r="N15" s="79"/>
      <c r="O15" s="79"/>
      <c r="P15" s="80"/>
    </row>
    <row r="16" spans="1:16" x14ac:dyDescent="0.2">
      <c r="A16" s="62"/>
      <c r="B16" s="47"/>
      <c r="C16" s="18" t="s">
        <v>89</v>
      </c>
      <c r="D16" s="57">
        <f>1000+D15</f>
        <v>22145</v>
      </c>
      <c r="E16" s="57"/>
      <c r="F16" s="74"/>
      <c r="G16" s="75"/>
      <c r="H16" s="75"/>
      <c r="I16" s="76"/>
      <c r="J16" s="19"/>
      <c r="K16" s="85">
        <f>D16*1.4</f>
        <v>31002.999999999996</v>
      </c>
      <c r="L16" s="85"/>
      <c r="M16" s="81"/>
      <c r="N16" s="82"/>
      <c r="O16" s="82"/>
      <c r="P16" s="83"/>
    </row>
    <row r="17" spans="1:16" x14ac:dyDescent="0.2">
      <c r="A17" s="62"/>
      <c r="B17" s="47"/>
      <c r="C17" s="18" t="s">
        <v>73</v>
      </c>
      <c r="D17" s="66"/>
      <c r="E17" s="67"/>
      <c r="F17" s="57">
        <v>26365</v>
      </c>
      <c r="G17" s="57"/>
      <c r="H17" s="57">
        <v>26365</v>
      </c>
      <c r="I17" s="57"/>
      <c r="J17" s="19"/>
      <c r="K17" s="49"/>
      <c r="L17" s="50"/>
      <c r="M17" s="47">
        <f>F17*1.4</f>
        <v>36911</v>
      </c>
      <c r="N17" s="47"/>
      <c r="O17" s="47">
        <f>H17*1.4</f>
        <v>36911</v>
      </c>
      <c r="P17" s="48"/>
    </row>
    <row r="18" spans="1:16" x14ac:dyDescent="0.2">
      <c r="A18" s="62"/>
      <c r="B18" s="47"/>
      <c r="C18" s="18" t="s">
        <v>91</v>
      </c>
      <c r="D18" s="68"/>
      <c r="E18" s="69"/>
      <c r="F18" s="57">
        <v>29115</v>
      </c>
      <c r="G18" s="57"/>
      <c r="H18" s="57">
        <v>29115</v>
      </c>
      <c r="I18" s="57"/>
      <c r="J18" s="19"/>
      <c r="K18" s="51"/>
      <c r="L18" s="52"/>
      <c r="M18" s="47">
        <f>F18*1.4</f>
        <v>40761</v>
      </c>
      <c r="N18" s="47"/>
      <c r="O18" s="47">
        <f>H18*1.4</f>
        <v>40761</v>
      </c>
      <c r="P18" s="48"/>
    </row>
    <row r="19" spans="1:16" x14ac:dyDescent="0.2">
      <c r="A19" s="62"/>
      <c r="B19" s="47"/>
      <c r="C19" s="18" t="s">
        <v>89</v>
      </c>
      <c r="D19" s="74"/>
      <c r="E19" s="76"/>
      <c r="F19" s="47">
        <f>2000+F18</f>
        <v>31115</v>
      </c>
      <c r="G19" s="47"/>
      <c r="H19" s="47">
        <f>2000+H18</f>
        <v>31115</v>
      </c>
      <c r="I19" s="47"/>
      <c r="J19" s="7"/>
      <c r="K19" s="81"/>
      <c r="L19" s="84"/>
      <c r="M19" s="47">
        <f>F19*1.4</f>
        <v>43561</v>
      </c>
      <c r="N19" s="47"/>
      <c r="O19" s="47">
        <f>H19*1.4</f>
        <v>43561</v>
      </c>
      <c r="P19" s="48"/>
    </row>
    <row r="20" spans="1:16" x14ac:dyDescent="0.2">
      <c r="A20" s="62" t="s">
        <v>65</v>
      </c>
      <c r="B20" s="47" t="s">
        <v>37</v>
      </c>
      <c r="C20" s="18" t="s">
        <v>70</v>
      </c>
      <c r="D20" s="47">
        <v>14575</v>
      </c>
      <c r="E20" s="47"/>
      <c r="F20" s="66"/>
      <c r="G20" s="72"/>
      <c r="H20" s="72"/>
      <c r="I20" s="67"/>
      <c r="J20" s="7"/>
      <c r="K20" s="47">
        <f>D20*1.4</f>
        <v>20405</v>
      </c>
      <c r="L20" s="47"/>
      <c r="M20" s="49">
        <f>+F20+(F20*0.4)</f>
        <v>0</v>
      </c>
      <c r="N20" s="77"/>
      <c r="O20" s="77"/>
      <c r="P20" s="78"/>
    </row>
    <row r="21" spans="1:16" x14ac:dyDescent="0.2">
      <c r="A21" s="64"/>
      <c r="B21" s="47"/>
      <c r="C21" s="18" t="s">
        <v>71</v>
      </c>
      <c r="D21" s="47">
        <v>16725</v>
      </c>
      <c r="E21" s="47"/>
      <c r="F21" s="68"/>
      <c r="G21" s="73"/>
      <c r="H21" s="73"/>
      <c r="I21" s="69"/>
      <c r="J21" s="7"/>
      <c r="K21" s="47">
        <f>D21*1.4</f>
        <v>23415</v>
      </c>
      <c r="L21" s="47"/>
      <c r="M21" s="51"/>
      <c r="N21" s="79"/>
      <c r="O21" s="79"/>
      <c r="P21" s="80"/>
    </row>
    <row r="22" spans="1:16" x14ac:dyDescent="0.2">
      <c r="A22" s="64"/>
      <c r="B22" s="47"/>
      <c r="C22" s="18" t="s">
        <v>72</v>
      </c>
      <c r="D22" s="47">
        <v>18375</v>
      </c>
      <c r="E22" s="47"/>
      <c r="F22" s="68"/>
      <c r="G22" s="73"/>
      <c r="H22" s="73"/>
      <c r="I22" s="69"/>
      <c r="J22" s="7"/>
      <c r="K22" s="47">
        <f>D22*1.4</f>
        <v>25725</v>
      </c>
      <c r="L22" s="47"/>
      <c r="M22" s="51"/>
      <c r="N22" s="79"/>
      <c r="O22" s="79"/>
      <c r="P22" s="80"/>
    </row>
    <row r="23" spans="1:16" x14ac:dyDescent="0.2">
      <c r="A23" s="64"/>
      <c r="B23" s="47"/>
      <c r="C23" s="18" t="s">
        <v>88</v>
      </c>
      <c r="D23" s="47">
        <v>19975</v>
      </c>
      <c r="E23" s="47"/>
      <c r="F23" s="68"/>
      <c r="G23" s="73"/>
      <c r="H23" s="73"/>
      <c r="I23" s="69"/>
      <c r="J23" s="7"/>
      <c r="K23" s="47">
        <f>D23*1.4</f>
        <v>27965</v>
      </c>
      <c r="L23" s="47"/>
      <c r="M23" s="51"/>
      <c r="N23" s="79"/>
      <c r="O23" s="79"/>
      <c r="P23" s="80"/>
    </row>
    <row r="24" spans="1:16" x14ac:dyDescent="0.2">
      <c r="A24" s="64"/>
      <c r="B24" s="47"/>
      <c r="C24" s="18" t="s">
        <v>89</v>
      </c>
      <c r="D24" s="47">
        <f>1000+D23</f>
        <v>20975</v>
      </c>
      <c r="E24" s="47"/>
      <c r="F24" s="74"/>
      <c r="G24" s="75"/>
      <c r="H24" s="75"/>
      <c r="I24" s="76"/>
      <c r="J24" s="7"/>
      <c r="K24" s="47">
        <f>D24*1.4</f>
        <v>29364.999999999996</v>
      </c>
      <c r="L24" s="47"/>
      <c r="M24" s="81"/>
      <c r="N24" s="82"/>
      <c r="O24" s="82"/>
      <c r="P24" s="83"/>
    </row>
    <row r="25" spans="1:16" x14ac:dyDescent="0.2">
      <c r="A25" s="64"/>
      <c r="B25" s="47"/>
      <c r="C25" s="18" t="s">
        <v>73</v>
      </c>
      <c r="D25" s="66"/>
      <c r="E25" s="67"/>
      <c r="F25" s="47">
        <v>24675</v>
      </c>
      <c r="G25" s="47"/>
      <c r="H25" s="47">
        <v>24675</v>
      </c>
      <c r="I25" s="47"/>
      <c r="J25" s="7"/>
      <c r="K25" s="49"/>
      <c r="L25" s="50"/>
      <c r="M25" s="47">
        <f>F25*1.4</f>
        <v>34545</v>
      </c>
      <c r="N25" s="47"/>
      <c r="O25" s="47">
        <f>H25*1.4</f>
        <v>34545</v>
      </c>
      <c r="P25" s="48"/>
    </row>
    <row r="26" spans="1:16" x14ac:dyDescent="0.2">
      <c r="A26" s="64"/>
      <c r="B26" s="47"/>
      <c r="C26" s="18" t="s">
        <v>91</v>
      </c>
      <c r="D26" s="68"/>
      <c r="E26" s="69"/>
      <c r="F26" s="47">
        <v>26825</v>
      </c>
      <c r="G26" s="47"/>
      <c r="H26" s="47">
        <v>26825</v>
      </c>
      <c r="I26" s="47"/>
      <c r="J26" s="7"/>
      <c r="K26" s="51"/>
      <c r="L26" s="52"/>
      <c r="M26" s="47">
        <f>F26*1.4</f>
        <v>37555</v>
      </c>
      <c r="N26" s="47"/>
      <c r="O26" s="47">
        <f>H26*1.4</f>
        <v>37555</v>
      </c>
      <c r="P26" s="48"/>
    </row>
    <row r="27" spans="1:16" ht="13.5" thickBot="1" x14ac:dyDescent="0.25">
      <c r="A27" s="65"/>
      <c r="B27" s="55"/>
      <c r="C27" s="21" t="s">
        <v>89</v>
      </c>
      <c r="D27" s="70"/>
      <c r="E27" s="71"/>
      <c r="F27" s="55">
        <f>2000+F26</f>
        <v>28825</v>
      </c>
      <c r="G27" s="55"/>
      <c r="H27" s="55">
        <f>2000+H26</f>
        <v>28825</v>
      </c>
      <c r="I27" s="55"/>
      <c r="J27" s="12"/>
      <c r="K27" s="53"/>
      <c r="L27" s="54"/>
      <c r="M27" s="55">
        <f>F27*1.4</f>
        <v>40355</v>
      </c>
      <c r="N27" s="55"/>
      <c r="O27" s="55">
        <f>H27*1.4</f>
        <v>40355</v>
      </c>
      <c r="P27" s="56"/>
    </row>
  </sheetData>
  <sheetProtection password="BA19" sheet="1" objects="1" scenarios="1"/>
  <mergeCells count="96">
    <mergeCell ref="A1:P1"/>
    <mergeCell ref="A2:A3"/>
    <mergeCell ref="B2:B3"/>
    <mergeCell ref="F4:I8"/>
    <mergeCell ref="D9:E11"/>
    <mergeCell ref="M4:P8"/>
    <mergeCell ref="K9:L11"/>
    <mergeCell ref="K2:O2"/>
    <mergeCell ref="F10:G10"/>
    <mergeCell ref="K4:L4"/>
    <mergeCell ref="K5:L5"/>
    <mergeCell ref="C2:C3"/>
    <mergeCell ref="D2:I2"/>
    <mergeCell ref="D3:E3"/>
    <mergeCell ref="F3:G3"/>
    <mergeCell ref="H3:I3"/>
    <mergeCell ref="F12:I16"/>
    <mergeCell ref="D17:E19"/>
    <mergeCell ref="F20:I24"/>
    <mergeCell ref="M20:P24"/>
    <mergeCell ref="K17:L19"/>
    <mergeCell ref="M12:P16"/>
    <mergeCell ref="K12:L12"/>
    <mergeCell ref="K13:L13"/>
    <mergeCell ref="K15:L15"/>
    <mergeCell ref="K16:L16"/>
    <mergeCell ref="K14:L14"/>
    <mergeCell ref="F19:G19"/>
    <mergeCell ref="H19:I19"/>
    <mergeCell ref="M19:N19"/>
    <mergeCell ref="O19:P19"/>
    <mergeCell ref="F18:G18"/>
    <mergeCell ref="A20:A27"/>
    <mergeCell ref="B20:B27"/>
    <mergeCell ref="D20:E20"/>
    <mergeCell ref="D24:E24"/>
    <mergeCell ref="F26:G26"/>
    <mergeCell ref="D22:E22"/>
    <mergeCell ref="D25:E27"/>
    <mergeCell ref="A12:A19"/>
    <mergeCell ref="B12:B19"/>
    <mergeCell ref="D12:E12"/>
    <mergeCell ref="D15:E15"/>
    <mergeCell ref="A4:A11"/>
    <mergeCell ref="B4:B11"/>
    <mergeCell ref="D4:E4"/>
    <mergeCell ref="D8:E8"/>
    <mergeCell ref="D6:E6"/>
    <mergeCell ref="D5:E5"/>
    <mergeCell ref="D7:E7"/>
    <mergeCell ref="D13:E13"/>
    <mergeCell ref="D16:E16"/>
    <mergeCell ref="D14:E14"/>
    <mergeCell ref="K3:L3"/>
    <mergeCell ref="M3:N3"/>
    <mergeCell ref="O3:P3"/>
    <mergeCell ref="K8:L8"/>
    <mergeCell ref="F9:G9"/>
    <mergeCell ref="H9:I9"/>
    <mergeCell ref="M9:N9"/>
    <mergeCell ref="O9:P9"/>
    <mergeCell ref="K6:L6"/>
    <mergeCell ref="K7:L7"/>
    <mergeCell ref="H10:I10"/>
    <mergeCell ref="M10:N10"/>
    <mergeCell ref="O10:P10"/>
    <mergeCell ref="F11:G11"/>
    <mergeCell ref="H11:I11"/>
    <mergeCell ref="M11:N11"/>
    <mergeCell ref="O11:P11"/>
    <mergeCell ref="H18:I18"/>
    <mergeCell ref="M18:N18"/>
    <mergeCell ref="O18:P18"/>
    <mergeCell ref="F17:G17"/>
    <mergeCell ref="H17:I17"/>
    <mergeCell ref="M17:N17"/>
    <mergeCell ref="O17:P17"/>
    <mergeCell ref="K22:L22"/>
    <mergeCell ref="D23:E23"/>
    <mergeCell ref="K23:L23"/>
    <mergeCell ref="K20:L20"/>
    <mergeCell ref="D21:E21"/>
    <mergeCell ref="K21:L21"/>
    <mergeCell ref="K24:L24"/>
    <mergeCell ref="F25:G25"/>
    <mergeCell ref="H25:I25"/>
    <mergeCell ref="M25:N25"/>
    <mergeCell ref="O25:P25"/>
    <mergeCell ref="K25:L27"/>
    <mergeCell ref="H26:I26"/>
    <mergeCell ref="M26:N26"/>
    <mergeCell ref="O26:P26"/>
    <mergeCell ref="F27:G27"/>
    <mergeCell ref="H27:I27"/>
    <mergeCell ref="M27:N27"/>
    <mergeCell ref="O27:P27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P2" location="'IHL CITY-ICD LIST'!A1" display="HOME"/>
  </hyperlinks>
  <pageMargins left="0.75" right="0.75" top="1" bottom="1" header="0.5" footer="0.5"/>
  <pageSetup paperSize="9" scale="58" orientation="portrait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115" zoomScaleNormal="100" zoomScaleSheetLayoutView="115" workbookViewId="0">
      <selection activeCell="O2" sqref="O2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</cols>
  <sheetData>
    <row r="1" spans="1:15" ht="21" x14ac:dyDescent="0.2">
      <c r="A1" s="284" t="s">
        <v>57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6"/>
    </row>
    <row r="2" spans="1:15" x14ac:dyDescent="0.2">
      <c r="A2" s="146" t="s">
        <v>30</v>
      </c>
      <c r="B2" s="178" t="s">
        <v>31</v>
      </c>
      <c r="C2" s="100" t="s">
        <v>32</v>
      </c>
      <c r="D2" s="100" t="s">
        <v>60</v>
      </c>
      <c r="E2" s="100"/>
      <c r="F2" s="100"/>
      <c r="G2" s="100"/>
      <c r="H2" s="100"/>
      <c r="I2" s="100"/>
      <c r="J2" s="104" t="s">
        <v>56</v>
      </c>
      <c r="K2" s="179"/>
      <c r="L2" s="179"/>
      <c r="M2" s="179"/>
      <c r="N2" s="179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182">
        <v>47500</v>
      </c>
      <c r="E4" s="183"/>
      <c r="F4" s="130"/>
      <c r="G4" s="149"/>
      <c r="H4" s="149"/>
      <c r="I4" s="131"/>
      <c r="J4" s="113">
        <f t="shared" ref="J4:J15" si="0">+D4+(D4*0.4)</f>
        <v>66500</v>
      </c>
      <c r="K4" s="114"/>
      <c r="L4" s="130"/>
      <c r="M4" s="149"/>
      <c r="N4" s="149"/>
      <c r="O4" s="174"/>
    </row>
    <row r="5" spans="1:15" x14ac:dyDescent="0.2">
      <c r="A5" s="62"/>
      <c r="B5" s="111"/>
      <c r="C5" s="6" t="s">
        <v>71</v>
      </c>
      <c r="D5" s="182">
        <v>54500</v>
      </c>
      <c r="E5" s="183"/>
      <c r="F5" s="132"/>
      <c r="G5" s="150"/>
      <c r="H5" s="150"/>
      <c r="I5" s="133"/>
      <c r="J5" s="113">
        <f t="shared" si="0"/>
        <v>76300</v>
      </c>
      <c r="K5" s="114"/>
      <c r="L5" s="132"/>
      <c r="M5" s="150"/>
      <c r="N5" s="150"/>
      <c r="O5" s="175"/>
    </row>
    <row r="6" spans="1:15" x14ac:dyDescent="0.2">
      <c r="A6" s="62"/>
      <c r="B6" s="111"/>
      <c r="C6" s="6" t="s">
        <v>72</v>
      </c>
      <c r="D6" s="182">
        <v>62500</v>
      </c>
      <c r="E6" s="183"/>
      <c r="F6" s="132"/>
      <c r="G6" s="150"/>
      <c r="H6" s="150"/>
      <c r="I6" s="133"/>
      <c r="J6" s="113">
        <f t="shared" si="0"/>
        <v>87500</v>
      </c>
      <c r="K6" s="114"/>
      <c r="L6" s="132"/>
      <c r="M6" s="150"/>
      <c r="N6" s="150"/>
      <c r="O6" s="175"/>
    </row>
    <row r="7" spans="1:15" x14ac:dyDescent="0.2">
      <c r="A7" s="62"/>
      <c r="B7" s="111"/>
      <c r="C7" s="6" t="s">
        <v>92</v>
      </c>
      <c r="D7" s="182">
        <v>69500</v>
      </c>
      <c r="E7" s="183"/>
      <c r="F7" s="132"/>
      <c r="G7" s="150"/>
      <c r="H7" s="150"/>
      <c r="I7" s="133"/>
      <c r="J7" s="113">
        <f t="shared" si="0"/>
        <v>97300</v>
      </c>
      <c r="K7" s="114"/>
      <c r="L7" s="132"/>
      <c r="M7" s="150"/>
      <c r="N7" s="150"/>
      <c r="O7" s="175"/>
    </row>
    <row r="8" spans="1:15" x14ac:dyDescent="0.2">
      <c r="A8" s="62"/>
      <c r="B8" s="111"/>
      <c r="C8" s="6" t="s">
        <v>93</v>
      </c>
      <c r="D8" s="47">
        <v>70500</v>
      </c>
      <c r="E8" s="47"/>
      <c r="F8" s="151"/>
      <c r="G8" s="152"/>
      <c r="H8" s="152"/>
      <c r="I8" s="153"/>
      <c r="J8" s="113">
        <f t="shared" si="0"/>
        <v>98700</v>
      </c>
      <c r="K8" s="114"/>
      <c r="L8" s="151"/>
      <c r="M8" s="152"/>
      <c r="N8" s="152"/>
      <c r="O8" s="176"/>
    </row>
    <row r="9" spans="1:15" x14ac:dyDescent="0.2">
      <c r="A9" s="62"/>
      <c r="B9" s="111"/>
      <c r="C9" s="6" t="s">
        <v>73</v>
      </c>
      <c r="D9" s="130"/>
      <c r="E9" s="131"/>
      <c r="F9" s="47">
        <v>101500</v>
      </c>
      <c r="G9" s="47"/>
      <c r="H9" s="47">
        <v>72500</v>
      </c>
      <c r="I9" s="47"/>
      <c r="J9" s="113">
        <v>67500</v>
      </c>
      <c r="K9" s="114"/>
      <c r="L9" s="47">
        <f>+F9+(F9*0.4)</f>
        <v>142100</v>
      </c>
      <c r="M9" s="47"/>
      <c r="N9" s="47">
        <f>+H9+(H9*0.4)</f>
        <v>101500</v>
      </c>
      <c r="O9" s="48"/>
    </row>
    <row r="10" spans="1:15" x14ac:dyDescent="0.2">
      <c r="A10" s="62"/>
      <c r="B10" s="111"/>
      <c r="C10" s="6" t="s">
        <v>91</v>
      </c>
      <c r="D10" s="132"/>
      <c r="E10" s="133"/>
      <c r="F10" s="47">
        <v>111500</v>
      </c>
      <c r="G10" s="47"/>
      <c r="H10" s="47">
        <v>82500</v>
      </c>
      <c r="I10" s="47"/>
      <c r="J10" s="113">
        <v>77000</v>
      </c>
      <c r="K10" s="114"/>
      <c r="L10" s="47">
        <f>+F10+(F10*0.4)</f>
        <v>156100</v>
      </c>
      <c r="M10" s="47"/>
      <c r="N10" s="47">
        <f>+H10+(H10*0.4)</f>
        <v>115500</v>
      </c>
      <c r="O10" s="48"/>
    </row>
    <row r="11" spans="1:15" x14ac:dyDescent="0.2">
      <c r="A11" s="62"/>
      <c r="B11" s="177"/>
      <c r="C11" s="6" t="s">
        <v>94</v>
      </c>
      <c r="D11" s="151"/>
      <c r="E11" s="153"/>
      <c r="F11" s="47">
        <f>+F10+2000</f>
        <v>113500</v>
      </c>
      <c r="G11" s="47"/>
      <c r="H11" s="47">
        <f>+H10+2000</f>
        <v>84500</v>
      </c>
      <c r="I11" s="47"/>
      <c r="J11" s="113">
        <v>78000</v>
      </c>
      <c r="K11" s="114"/>
      <c r="L11" s="47">
        <f>+F11+(F11*0.4)</f>
        <v>158900</v>
      </c>
      <c r="M11" s="47"/>
      <c r="N11" s="47">
        <f>+H11+(H11*0.4)</f>
        <v>118300</v>
      </c>
      <c r="O11" s="48"/>
    </row>
    <row r="12" spans="1:15" x14ac:dyDescent="0.2">
      <c r="A12" s="62" t="s">
        <v>65</v>
      </c>
      <c r="B12" s="110" t="s">
        <v>37</v>
      </c>
      <c r="C12" s="6" t="s">
        <v>70</v>
      </c>
      <c r="D12" s="182">
        <v>39500</v>
      </c>
      <c r="E12" s="183"/>
      <c r="F12" s="130"/>
      <c r="G12" s="149"/>
      <c r="H12" s="149"/>
      <c r="I12" s="131"/>
      <c r="J12" s="113">
        <f t="shared" si="0"/>
        <v>55300</v>
      </c>
      <c r="K12" s="114"/>
      <c r="L12" s="130"/>
      <c r="M12" s="149"/>
      <c r="N12" s="149"/>
      <c r="O12" s="174"/>
    </row>
    <row r="13" spans="1:15" x14ac:dyDescent="0.2">
      <c r="A13" s="64"/>
      <c r="B13" s="111"/>
      <c r="C13" s="6" t="s">
        <v>71</v>
      </c>
      <c r="D13" s="182">
        <v>45500</v>
      </c>
      <c r="E13" s="183"/>
      <c r="F13" s="132"/>
      <c r="G13" s="150"/>
      <c r="H13" s="150"/>
      <c r="I13" s="133"/>
      <c r="J13" s="113">
        <f t="shared" si="0"/>
        <v>63700</v>
      </c>
      <c r="K13" s="114"/>
      <c r="L13" s="132"/>
      <c r="M13" s="150"/>
      <c r="N13" s="150"/>
      <c r="O13" s="175"/>
    </row>
    <row r="14" spans="1:15" x14ac:dyDescent="0.2">
      <c r="A14" s="64"/>
      <c r="B14" s="111"/>
      <c r="C14" s="6" t="s">
        <v>72</v>
      </c>
      <c r="D14" s="182">
        <v>51500</v>
      </c>
      <c r="E14" s="183"/>
      <c r="F14" s="132"/>
      <c r="G14" s="150"/>
      <c r="H14" s="150"/>
      <c r="I14" s="133"/>
      <c r="J14" s="113">
        <f t="shared" si="0"/>
        <v>72100</v>
      </c>
      <c r="K14" s="114"/>
      <c r="L14" s="132"/>
      <c r="M14" s="150"/>
      <c r="N14" s="150"/>
      <c r="O14" s="175"/>
    </row>
    <row r="15" spans="1:15" x14ac:dyDescent="0.2">
      <c r="A15" s="64"/>
      <c r="B15" s="111"/>
      <c r="C15" s="6" t="s">
        <v>92</v>
      </c>
      <c r="D15" s="182">
        <v>59500</v>
      </c>
      <c r="E15" s="183"/>
      <c r="F15" s="132"/>
      <c r="G15" s="150"/>
      <c r="H15" s="150"/>
      <c r="I15" s="133"/>
      <c r="J15" s="113">
        <f t="shared" si="0"/>
        <v>83300</v>
      </c>
      <c r="K15" s="114"/>
      <c r="L15" s="132"/>
      <c r="M15" s="150"/>
      <c r="N15" s="150"/>
      <c r="O15" s="175"/>
    </row>
    <row r="16" spans="1:15" x14ac:dyDescent="0.2">
      <c r="A16" s="64"/>
      <c r="B16" s="111"/>
      <c r="C16" s="6" t="s">
        <v>93</v>
      </c>
      <c r="D16" s="47">
        <v>60500</v>
      </c>
      <c r="E16" s="47"/>
      <c r="F16" s="151"/>
      <c r="G16" s="152"/>
      <c r="H16" s="152"/>
      <c r="I16" s="153"/>
      <c r="J16" s="113">
        <f>+D16+(D16*0.4)</f>
        <v>84700</v>
      </c>
      <c r="K16" s="114"/>
      <c r="L16" s="151"/>
      <c r="M16" s="152"/>
      <c r="N16" s="152"/>
      <c r="O16" s="176"/>
    </row>
    <row r="17" spans="1:15" x14ac:dyDescent="0.2">
      <c r="A17" s="64"/>
      <c r="B17" s="111"/>
      <c r="C17" s="6" t="s">
        <v>73</v>
      </c>
      <c r="D17" s="130"/>
      <c r="E17" s="131"/>
      <c r="F17" s="47">
        <v>90500</v>
      </c>
      <c r="G17" s="47"/>
      <c r="H17" s="47">
        <v>56500</v>
      </c>
      <c r="I17" s="47"/>
      <c r="J17" s="130"/>
      <c r="K17" s="131"/>
      <c r="L17" s="47">
        <f>+F17+(F17*0.4)</f>
        <v>126700</v>
      </c>
      <c r="M17" s="47"/>
      <c r="N17" s="47">
        <f>+H17+(H17*0.4)</f>
        <v>79100</v>
      </c>
      <c r="O17" s="48"/>
    </row>
    <row r="18" spans="1:15" x14ac:dyDescent="0.2">
      <c r="A18" s="64"/>
      <c r="B18" s="111"/>
      <c r="C18" s="6" t="s">
        <v>91</v>
      </c>
      <c r="D18" s="132"/>
      <c r="E18" s="133"/>
      <c r="F18" s="47">
        <v>101500</v>
      </c>
      <c r="G18" s="47"/>
      <c r="H18" s="47">
        <v>68000</v>
      </c>
      <c r="I18" s="47"/>
      <c r="J18" s="132"/>
      <c r="K18" s="133"/>
      <c r="L18" s="47">
        <f>+F18+(F18*0.4)</f>
        <v>142100</v>
      </c>
      <c r="M18" s="47"/>
      <c r="N18" s="47">
        <f>+H18+(H18*0.4)</f>
        <v>95200</v>
      </c>
      <c r="O18" s="48"/>
    </row>
    <row r="19" spans="1:15" ht="13.5" thickBot="1" x14ac:dyDescent="0.25">
      <c r="A19" s="65"/>
      <c r="B19" s="112"/>
      <c r="C19" s="8" t="s">
        <v>94</v>
      </c>
      <c r="D19" s="134"/>
      <c r="E19" s="135"/>
      <c r="F19" s="55">
        <f>+F18+2000</f>
        <v>103500</v>
      </c>
      <c r="G19" s="55"/>
      <c r="H19" s="55">
        <f>+H18+2000</f>
        <v>70000</v>
      </c>
      <c r="I19" s="55"/>
      <c r="J19" s="134"/>
      <c r="K19" s="135"/>
      <c r="L19" s="55">
        <f>+F19+(F19*0.4)</f>
        <v>144900</v>
      </c>
      <c r="M19" s="55"/>
      <c r="N19" s="55">
        <f>+H19+(H19*0.4)</f>
        <v>98000</v>
      </c>
      <c r="O19" s="56"/>
    </row>
  </sheetData>
  <sheetProtection password="BA19" sheet="1" objects="1" scenarios="1"/>
  <mergeCells count="70">
    <mergeCell ref="J2:N2"/>
    <mergeCell ref="F19:G19"/>
    <mergeCell ref="H19:I19"/>
    <mergeCell ref="L19:M19"/>
    <mergeCell ref="N19:O19"/>
    <mergeCell ref="J17:K19"/>
    <mergeCell ref="F11:G11"/>
    <mergeCell ref="H11:I11"/>
    <mergeCell ref="J11:K11"/>
    <mergeCell ref="L11:M11"/>
    <mergeCell ref="N11:O11"/>
    <mergeCell ref="N10:O10"/>
    <mergeCell ref="N9:O9"/>
    <mergeCell ref="L3:M3"/>
    <mergeCell ref="N3:O3"/>
    <mergeCell ref="L18:M18"/>
    <mergeCell ref="N18:O18"/>
    <mergeCell ref="F17:G17"/>
    <mergeCell ref="H17:I17"/>
    <mergeCell ref="L17:M17"/>
    <mergeCell ref="N17:O17"/>
    <mergeCell ref="L12:O16"/>
    <mergeCell ref="F12:I16"/>
    <mergeCell ref="D15:E15"/>
    <mergeCell ref="J15:K15"/>
    <mergeCell ref="D13:E13"/>
    <mergeCell ref="J13:K13"/>
    <mergeCell ref="A12:A19"/>
    <mergeCell ref="B12:B19"/>
    <mergeCell ref="D12:E12"/>
    <mergeCell ref="J12:K12"/>
    <mergeCell ref="D14:E14"/>
    <mergeCell ref="J14:K14"/>
    <mergeCell ref="D16:E16"/>
    <mergeCell ref="J16:K16"/>
    <mergeCell ref="D17:E19"/>
    <mergeCell ref="F18:G18"/>
    <mergeCell ref="H18:I18"/>
    <mergeCell ref="D9:E11"/>
    <mergeCell ref="F10:G10"/>
    <mergeCell ref="H10:I10"/>
    <mergeCell ref="J10:K10"/>
    <mergeCell ref="L10:M10"/>
    <mergeCell ref="F9:G9"/>
    <mergeCell ref="H9:I9"/>
    <mergeCell ref="J9:K9"/>
    <mergeCell ref="L9:M9"/>
    <mergeCell ref="F4:I8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L4:O8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00" zoomScaleSheetLayoutView="115" workbookViewId="0">
      <selection activeCell="O2" sqref="O2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</cols>
  <sheetData>
    <row r="1" spans="1:15" ht="21" x14ac:dyDescent="0.2">
      <c r="A1" s="92" t="s">
        <v>156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6" t="s">
        <v>30</v>
      </c>
      <c r="B2" s="178" t="s">
        <v>31</v>
      </c>
      <c r="C2" s="100" t="s">
        <v>32</v>
      </c>
      <c r="D2" s="100" t="s">
        <v>60</v>
      </c>
      <c r="E2" s="100"/>
      <c r="F2" s="100"/>
      <c r="G2" s="100"/>
      <c r="H2" s="100"/>
      <c r="I2" s="100"/>
      <c r="J2" s="104" t="s">
        <v>56</v>
      </c>
      <c r="K2" s="179"/>
      <c r="L2" s="179"/>
      <c r="M2" s="179"/>
      <c r="N2" s="179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113">
        <v>12747</v>
      </c>
      <c r="E4" s="114"/>
      <c r="F4" s="130"/>
      <c r="G4" s="149"/>
      <c r="H4" s="149"/>
      <c r="I4" s="131"/>
      <c r="J4" s="115">
        <f>+D4+(D4*0.4)</f>
        <v>17845.8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113">
        <v>12847</v>
      </c>
      <c r="E5" s="114"/>
      <c r="F5" s="132"/>
      <c r="G5" s="150"/>
      <c r="H5" s="150"/>
      <c r="I5" s="133"/>
      <c r="J5" s="115">
        <f>+D5+(D5*0.4)</f>
        <v>17985.8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113">
        <v>13847</v>
      </c>
      <c r="E6" s="114"/>
      <c r="F6" s="132"/>
      <c r="G6" s="150"/>
      <c r="H6" s="150"/>
      <c r="I6" s="133"/>
      <c r="J6" s="115">
        <f>+D6+(D6*0.4)</f>
        <v>19385.8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88</v>
      </c>
      <c r="D7" s="113">
        <v>14397</v>
      </c>
      <c r="E7" s="114"/>
      <c r="F7" s="132"/>
      <c r="G7" s="150"/>
      <c r="H7" s="150"/>
      <c r="I7" s="133"/>
      <c r="J7" s="115">
        <f>+D7+(D7*0.4)</f>
        <v>20155.8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89</v>
      </c>
      <c r="D8" s="113">
        <f>1000+D7</f>
        <v>15397</v>
      </c>
      <c r="E8" s="114"/>
      <c r="F8" s="151"/>
      <c r="G8" s="152"/>
      <c r="H8" s="152"/>
      <c r="I8" s="153"/>
      <c r="J8" s="115">
        <f>+D8+(D8*0.4)</f>
        <v>21555.8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58">
        <v>19135.5</v>
      </c>
      <c r="G9" s="58"/>
      <c r="H9" s="58">
        <v>19135.5</v>
      </c>
      <c r="I9" s="58"/>
      <c r="J9" s="121"/>
      <c r="K9" s="123"/>
      <c r="L9" s="115">
        <f>+F9+(F9*0.4)</f>
        <v>26789.7</v>
      </c>
      <c r="M9" s="116"/>
      <c r="N9" s="115">
        <f>+H9+(H9*0.4)</f>
        <v>26789.7</v>
      </c>
      <c r="O9" s="116"/>
    </row>
    <row r="10" spans="1:15" x14ac:dyDescent="0.2">
      <c r="A10" s="62"/>
      <c r="B10" s="111"/>
      <c r="C10" s="6" t="s">
        <v>87</v>
      </c>
      <c r="D10" s="132"/>
      <c r="E10" s="133"/>
      <c r="F10" s="58">
        <v>20285.5</v>
      </c>
      <c r="G10" s="58"/>
      <c r="H10" s="58">
        <v>20285.5</v>
      </c>
      <c r="I10" s="58"/>
      <c r="J10" s="124"/>
      <c r="K10" s="126"/>
      <c r="L10" s="115">
        <f>+F10+(F10*0.4)</f>
        <v>28399.7</v>
      </c>
      <c r="M10" s="116"/>
      <c r="N10" s="115">
        <f>+H10+(H10*0.4)</f>
        <v>28399.7</v>
      </c>
      <c r="O10" s="116"/>
    </row>
    <row r="11" spans="1:15" x14ac:dyDescent="0.2">
      <c r="A11" s="62"/>
      <c r="B11" s="177"/>
      <c r="C11" s="6" t="s">
        <v>90</v>
      </c>
      <c r="D11" s="151"/>
      <c r="E11" s="153"/>
      <c r="F11" s="58">
        <f>2000+F10</f>
        <v>22285.5</v>
      </c>
      <c r="G11" s="58"/>
      <c r="H11" s="58">
        <f>2000+H10</f>
        <v>22285.5</v>
      </c>
      <c r="I11" s="58"/>
      <c r="J11" s="127"/>
      <c r="K11" s="129"/>
      <c r="L11" s="115">
        <f>+F11+(F11*0.4)</f>
        <v>31199.7</v>
      </c>
      <c r="M11" s="116"/>
      <c r="N11" s="115">
        <f>+H11+(H11*0.4)</f>
        <v>31199.7</v>
      </c>
      <c r="O11" s="116"/>
    </row>
  </sheetData>
  <sheetProtection password="BA19" sheet="1" objects="1" scenarios="1"/>
  <mergeCells count="40">
    <mergeCell ref="H9:I9"/>
    <mergeCell ref="J2:N2"/>
    <mergeCell ref="J4:K4"/>
    <mergeCell ref="J5:K5"/>
    <mergeCell ref="J6:K6"/>
    <mergeCell ref="J7:K7"/>
    <mergeCell ref="L3:M3"/>
    <mergeCell ref="N3:O3"/>
    <mergeCell ref="D8:E8"/>
    <mergeCell ref="D6:E6"/>
    <mergeCell ref="L4:O8"/>
    <mergeCell ref="L11:M11"/>
    <mergeCell ref="N11:O11"/>
    <mergeCell ref="F10:G10"/>
    <mergeCell ref="H10:I10"/>
    <mergeCell ref="L10:M10"/>
    <mergeCell ref="N10:O10"/>
    <mergeCell ref="J8:K8"/>
    <mergeCell ref="D9:E11"/>
    <mergeCell ref="F4:I8"/>
    <mergeCell ref="J9:K11"/>
    <mergeCell ref="F11:G11"/>
    <mergeCell ref="H11:I11"/>
    <mergeCell ref="F9:G9"/>
    <mergeCell ref="A4:A11"/>
    <mergeCell ref="B4:B11"/>
    <mergeCell ref="D4:E4"/>
    <mergeCell ref="D5:E5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9:M9"/>
    <mergeCell ref="N9:O9"/>
    <mergeCell ref="D7:E7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00" zoomScaleSheetLayoutView="115" workbookViewId="0">
      <selection activeCell="O2" sqref="O2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</cols>
  <sheetData>
    <row r="1" spans="1:15" ht="21.75" thickBot="1" x14ac:dyDescent="0.25">
      <c r="A1" s="155" t="s">
        <v>155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</row>
    <row r="2" spans="1:15" x14ac:dyDescent="0.2">
      <c r="A2" s="158" t="s">
        <v>30</v>
      </c>
      <c r="B2" s="160" t="s">
        <v>31</v>
      </c>
      <c r="C2" s="162" t="s">
        <v>32</v>
      </c>
      <c r="D2" s="162" t="s">
        <v>60</v>
      </c>
      <c r="E2" s="162"/>
      <c r="F2" s="162"/>
      <c r="G2" s="162"/>
      <c r="H2" s="162"/>
      <c r="I2" s="162"/>
      <c r="J2" s="165" t="s">
        <v>56</v>
      </c>
      <c r="K2" s="166"/>
      <c r="L2" s="166"/>
      <c r="M2" s="166"/>
      <c r="N2" s="166"/>
      <c r="O2" s="27" t="s">
        <v>173</v>
      </c>
    </row>
    <row r="3" spans="1:15" x14ac:dyDescent="0.2">
      <c r="A3" s="89"/>
      <c r="B3" s="161"/>
      <c r="C3" s="60"/>
      <c r="D3" s="60" t="s">
        <v>33</v>
      </c>
      <c r="E3" s="60"/>
      <c r="F3" s="60" t="s">
        <v>34</v>
      </c>
      <c r="G3" s="60"/>
      <c r="H3" s="60" t="s">
        <v>35</v>
      </c>
      <c r="I3" s="60"/>
      <c r="J3" s="90" t="s">
        <v>33</v>
      </c>
      <c r="K3" s="164"/>
      <c r="L3" s="60" t="s">
        <v>34</v>
      </c>
      <c r="M3" s="60"/>
      <c r="N3" s="60" t="s">
        <v>35</v>
      </c>
      <c r="O3" s="61"/>
    </row>
    <row r="4" spans="1:15" x14ac:dyDescent="0.2">
      <c r="A4" s="63" t="s">
        <v>36</v>
      </c>
      <c r="B4" s="170" t="s">
        <v>37</v>
      </c>
      <c r="C4" s="6" t="s">
        <v>70</v>
      </c>
      <c r="D4" s="57">
        <v>33772</v>
      </c>
      <c r="E4" s="57"/>
      <c r="F4" s="267"/>
      <c r="G4" s="268"/>
      <c r="H4" s="268"/>
      <c r="I4" s="277"/>
      <c r="J4" s="115">
        <f>D4*1.4</f>
        <v>47280.799999999996</v>
      </c>
      <c r="K4" s="116"/>
      <c r="L4" s="267"/>
      <c r="M4" s="268"/>
      <c r="N4" s="268"/>
      <c r="O4" s="269"/>
    </row>
    <row r="5" spans="1:15" x14ac:dyDescent="0.2">
      <c r="A5" s="63"/>
      <c r="B5" s="171"/>
      <c r="C5" s="6" t="s">
        <v>71</v>
      </c>
      <c r="D5" s="57">
        <v>38122</v>
      </c>
      <c r="E5" s="57"/>
      <c r="F5" s="270"/>
      <c r="G5" s="271"/>
      <c r="H5" s="271"/>
      <c r="I5" s="278"/>
      <c r="J5" s="115">
        <f>D5*1.4</f>
        <v>53370.799999999996</v>
      </c>
      <c r="K5" s="116"/>
      <c r="L5" s="270"/>
      <c r="M5" s="271"/>
      <c r="N5" s="271"/>
      <c r="O5" s="272"/>
    </row>
    <row r="6" spans="1:15" x14ac:dyDescent="0.2">
      <c r="A6" s="63"/>
      <c r="B6" s="171"/>
      <c r="C6" s="6" t="s">
        <v>72</v>
      </c>
      <c r="D6" s="57">
        <v>43972</v>
      </c>
      <c r="E6" s="57"/>
      <c r="F6" s="270"/>
      <c r="G6" s="271"/>
      <c r="H6" s="271"/>
      <c r="I6" s="278"/>
      <c r="J6" s="115">
        <f>D6*1.4</f>
        <v>61560.799999999996</v>
      </c>
      <c r="K6" s="116"/>
      <c r="L6" s="270"/>
      <c r="M6" s="271"/>
      <c r="N6" s="271"/>
      <c r="O6" s="272"/>
    </row>
    <row r="7" spans="1:15" x14ac:dyDescent="0.2">
      <c r="A7" s="63"/>
      <c r="B7" s="171"/>
      <c r="C7" s="6" t="s">
        <v>92</v>
      </c>
      <c r="D7" s="57">
        <v>48672</v>
      </c>
      <c r="E7" s="57"/>
      <c r="F7" s="270"/>
      <c r="G7" s="271"/>
      <c r="H7" s="271"/>
      <c r="I7" s="278"/>
      <c r="J7" s="115">
        <f>D7*1.4</f>
        <v>68140.800000000003</v>
      </c>
      <c r="K7" s="116"/>
      <c r="L7" s="270"/>
      <c r="M7" s="271"/>
      <c r="N7" s="271"/>
      <c r="O7" s="272"/>
    </row>
    <row r="8" spans="1:15" x14ac:dyDescent="0.2">
      <c r="A8" s="63"/>
      <c r="B8" s="171"/>
      <c r="C8" s="6" t="s">
        <v>93</v>
      </c>
      <c r="D8" s="57">
        <f>1000+D7</f>
        <v>49672</v>
      </c>
      <c r="E8" s="57"/>
      <c r="F8" s="273"/>
      <c r="G8" s="274"/>
      <c r="H8" s="274"/>
      <c r="I8" s="288"/>
      <c r="J8" s="115">
        <f>D8*1.4</f>
        <v>69540.799999999988</v>
      </c>
      <c r="K8" s="116"/>
      <c r="L8" s="273"/>
      <c r="M8" s="274"/>
      <c r="N8" s="274"/>
      <c r="O8" s="275"/>
    </row>
    <row r="9" spans="1:15" x14ac:dyDescent="0.2">
      <c r="A9" s="63"/>
      <c r="B9" s="171"/>
      <c r="C9" s="6" t="s">
        <v>73</v>
      </c>
      <c r="D9" s="256"/>
      <c r="E9" s="257"/>
      <c r="F9" s="249">
        <v>67246</v>
      </c>
      <c r="G9" s="249"/>
      <c r="H9" s="249">
        <v>48746</v>
      </c>
      <c r="I9" s="249"/>
      <c r="J9" s="267"/>
      <c r="K9" s="277"/>
      <c r="L9" s="58">
        <f>F9*1.4</f>
        <v>94144.4</v>
      </c>
      <c r="M9" s="58"/>
      <c r="N9" s="58">
        <f>H9*1.4</f>
        <v>68244.399999999994</v>
      </c>
      <c r="O9" s="59"/>
    </row>
    <row r="10" spans="1:15" x14ac:dyDescent="0.2">
      <c r="A10" s="63"/>
      <c r="B10" s="171"/>
      <c r="C10" s="6" t="s">
        <v>91</v>
      </c>
      <c r="D10" s="258"/>
      <c r="E10" s="259"/>
      <c r="F10" s="249">
        <v>74846</v>
      </c>
      <c r="G10" s="249"/>
      <c r="H10" s="249">
        <v>56346</v>
      </c>
      <c r="I10" s="249"/>
      <c r="J10" s="270"/>
      <c r="K10" s="278"/>
      <c r="L10" s="58">
        <f>F10*1.4</f>
        <v>104784.4</v>
      </c>
      <c r="M10" s="58"/>
      <c r="N10" s="58">
        <f>H10*1.4</f>
        <v>78884.399999999994</v>
      </c>
      <c r="O10" s="59"/>
    </row>
    <row r="11" spans="1:15" ht="13.5" thickBot="1" x14ac:dyDescent="0.25">
      <c r="A11" s="253"/>
      <c r="B11" s="173"/>
      <c r="C11" s="8" t="s">
        <v>94</v>
      </c>
      <c r="D11" s="260"/>
      <c r="E11" s="261"/>
      <c r="F11" s="276">
        <f>2000+F10</f>
        <v>76846</v>
      </c>
      <c r="G11" s="276"/>
      <c r="H11" s="276">
        <f>2000+H10</f>
        <v>58346</v>
      </c>
      <c r="I11" s="276"/>
      <c r="J11" s="279"/>
      <c r="K11" s="280"/>
      <c r="L11" s="144">
        <f>F11*1.4</f>
        <v>107584.4</v>
      </c>
      <c r="M11" s="144"/>
      <c r="N11" s="144">
        <f>H11*1.4</f>
        <v>81684.399999999994</v>
      </c>
      <c r="O11" s="154"/>
    </row>
  </sheetData>
  <sheetProtection password="BA19" sheet="1" objects="1" scenarios="1"/>
  <mergeCells count="40">
    <mergeCell ref="J2:N2"/>
    <mergeCell ref="F11:G11"/>
    <mergeCell ref="H11:I11"/>
    <mergeCell ref="L11:M11"/>
    <mergeCell ref="N11:O11"/>
    <mergeCell ref="N10:O10"/>
    <mergeCell ref="N9:O9"/>
    <mergeCell ref="L3:M3"/>
    <mergeCell ref="N3:O3"/>
    <mergeCell ref="L4:O8"/>
    <mergeCell ref="D9:E11"/>
    <mergeCell ref="J9:K11"/>
    <mergeCell ref="F10:G10"/>
    <mergeCell ref="H10:I10"/>
    <mergeCell ref="L10:M10"/>
    <mergeCell ref="F9:G9"/>
    <mergeCell ref="H9:I9"/>
    <mergeCell ref="L9:M9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5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="115" zoomScaleNormal="100" zoomScaleSheetLayoutView="115" workbookViewId="0">
      <selection activeCell="O2" sqref="O2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  <col min="8" max="8" width="10.42578125" customWidth="1"/>
    <col min="9" max="9" width="9.42578125" customWidth="1"/>
    <col min="10" max="10" width="13.42578125" customWidth="1"/>
    <col min="11" max="11" width="12.42578125" customWidth="1"/>
    <col min="14" max="14" width="9.85546875" customWidth="1"/>
    <col min="15" max="15" width="10" customWidth="1"/>
  </cols>
  <sheetData>
    <row r="1" spans="1:15" ht="21.75" thickBot="1" x14ac:dyDescent="0.25">
      <c r="A1" s="92" t="s">
        <v>153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182">
        <v>51000</v>
      </c>
      <c r="E4" s="183"/>
      <c r="F4" s="130"/>
      <c r="G4" s="149"/>
      <c r="H4" s="149"/>
      <c r="I4" s="131"/>
      <c r="J4" s="219">
        <f>+D4+(D4*0.4)</f>
        <v>71400</v>
      </c>
      <c r="K4" s="220"/>
      <c r="L4" s="130"/>
      <c r="M4" s="149"/>
      <c r="N4" s="149"/>
      <c r="O4" s="174"/>
    </row>
    <row r="5" spans="1:15" x14ac:dyDescent="0.2">
      <c r="A5" s="62"/>
      <c r="B5" s="111"/>
      <c r="C5" s="6" t="s">
        <v>71</v>
      </c>
      <c r="D5" s="182">
        <v>62500</v>
      </c>
      <c r="E5" s="183"/>
      <c r="F5" s="132"/>
      <c r="G5" s="150"/>
      <c r="H5" s="150"/>
      <c r="I5" s="133"/>
      <c r="J5" s="219">
        <f t="shared" ref="J5:J16" si="0">+D5+(D5*0.4)</f>
        <v>87500</v>
      </c>
      <c r="K5" s="220"/>
      <c r="L5" s="132"/>
      <c r="M5" s="150"/>
      <c r="N5" s="150"/>
      <c r="O5" s="175"/>
    </row>
    <row r="6" spans="1:15" x14ac:dyDescent="0.2">
      <c r="A6" s="62"/>
      <c r="B6" s="111"/>
      <c r="C6" s="6" t="s">
        <v>72</v>
      </c>
      <c r="D6" s="182">
        <v>73000</v>
      </c>
      <c r="E6" s="183"/>
      <c r="F6" s="132"/>
      <c r="G6" s="150"/>
      <c r="H6" s="150"/>
      <c r="I6" s="133"/>
      <c r="J6" s="219">
        <f>+D6+(D6*0.4)</f>
        <v>102200</v>
      </c>
      <c r="K6" s="220"/>
      <c r="L6" s="132"/>
      <c r="M6" s="150"/>
      <c r="N6" s="150"/>
      <c r="O6" s="175"/>
    </row>
    <row r="7" spans="1:15" x14ac:dyDescent="0.2">
      <c r="A7" s="62"/>
      <c r="B7" s="111"/>
      <c r="C7" s="6" t="s">
        <v>88</v>
      </c>
      <c r="D7" s="182">
        <v>82500</v>
      </c>
      <c r="E7" s="183"/>
      <c r="F7" s="132"/>
      <c r="G7" s="150"/>
      <c r="H7" s="150"/>
      <c r="I7" s="133"/>
      <c r="J7" s="219">
        <f>+D7+(D7*0.4)</f>
        <v>115500</v>
      </c>
      <c r="K7" s="220"/>
      <c r="L7" s="132"/>
      <c r="M7" s="150"/>
      <c r="N7" s="150"/>
      <c r="O7" s="175"/>
    </row>
    <row r="8" spans="1:15" x14ac:dyDescent="0.2">
      <c r="A8" s="62"/>
      <c r="B8" s="111"/>
      <c r="C8" s="6" t="s">
        <v>89</v>
      </c>
      <c r="D8" s="113">
        <v>83500</v>
      </c>
      <c r="E8" s="114"/>
      <c r="F8" s="151"/>
      <c r="G8" s="152"/>
      <c r="H8" s="152"/>
      <c r="I8" s="153"/>
      <c r="J8" s="219">
        <f t="shared" si="0"/>
        <v>116900</v>
      </c>
      <c r="K8" s="220"/>
      <c r="L8" s="151"/>
      <c r="M8" s="152"/>
      <c r="N8" s="152"/>
      <c r="O8" s="176"/>
    </row>
    <row r="9" spans="1:15" x14ac:dyDescent="0.2">
      <c r="A9" s="62"/>
      <c r="B9" s="111"/>
      <c r="C9" s="6" t="s">
        <v>73</v>
      </c>
      <c r="D9" s="130"/>
      <c r="E9" s="131"/>
      <c r="F9" s="113">
        <v>108500</v>
      </c>
      <c r="G9" s="114"/>
      <c r="H9" s="113">
        <v>89500</v>
      </c>
      <c r="I9" s="114"/>
      <c r="J9" s="229"/>
      <c r="K9" s="230"/>
      <c r="L9" s="219">
        <f t="shared" ref="L9:L19" si="1">+F9+(F9*0.4)</f>
        <v>151900</v>
      </c>
      <c r="M9" s="220"/>
      <c r="N9" s="219">
        <f t="shared" ref="N9:N19" si="2">+H9+(H9*0.4)</f>
        <v>125300</v>
      </c>
      <c r="O9" s="221"/>
    </row>
    <row r="10" spans="1:15" x14ac:dyDescent="0.2">
      <c r="A10" s="62"/>
      <c r="B10" s="111"/>
      <c r="C10" s="6" t="s">
        <v>87</v>
      </c>
      <c r="D10" s="132"/>
      <c r="E10" s="133"/>
      <c r="F10" s="113">
        <v>120000</v>
      </c>
      <c r="G10" s="114"/>
      <c r="H10" s="113">
        <v>101500</v>
      </c>
      <c r="I10" s="114"/>
      <c r="J10" s="231"/>
      <c r="K10" s="232"/>
      <c r="L10" s="219">
        <f t="shared" si="1"/>
        <v>168000</v>
      </c>
      <c r="M10" s="220"/>
      <c r="N10" s="219">
        <f t="shared" si="2"/>
        <v>142100</v>
      </c>
      <c r="O10" s="221"/>
    </row>
    <row r="11" spans="1:15" x14ac:dyDescent="0.2">
      <c r="A11" s="62"/>
      <c r="B11" s="177"/>
      <c r="C11" s="6" t="s">
        <v>90</v>
      </c>
      <c r="D11" s="151"/>
      <c r="E11" s="153"/>
      <c r="F11" s="113">
        <v>121000</v>
      </c>
      <c r="G11" s="114"/>
      <c r="H11" s="113">
        <v>102500</v>
      </c>
      <c r="I11" s="114"/>
      <c r="J11" s="238"/>
      <c r="K11" s="239"/>
      <c r="L11" s="219">
        <f t="shared" si="1"/>
        <v>169400</v>
      </c>
      <c r="M11" s="220"/>
      <c r="N11" s="219">
        <f t="shared" si="2"/>
        <v>143500</v>
      </c>
      <c r="O11" s="221"/>
    </row>
    <row r="12" spans="1:15" x14ac:dyDescent="0.2">
      <c r="A12" s="62" t="s">
        <v>45</v>
      </c>
      <c r="B12" s="110" t="s">
        <v>37</v>
      </c>
      <c r="C12" s="6" t="s">
        <v>70</v>
      </c>
      <c r="D12" s="182">
        <v>44000</v>
      </c>
      <c r="E12" s="183"/>
      <c r="F12" s="130"/>
      <c r="G12" s="149"/>
      <c r="H12" s="149"/>
      <c r="I12" s="131"/>
      <c r="J12" s="219">
        <f>+D12+(D12*0.4)</f>
        <v>61600</v>
      </c>
      <c r="K12" s="220"/>
      <c r="L12" s="130"/>
      <c r="M12" s="149"/>
      <c r="N12" s="149"/>
      <c r="O12" s="174"/>
    </row>
    <row r="13" spans="1:15" x14ac:dyDescent="0.2">
      <c r="A13" s="62"/>
      <c r="B13" s="111"/>
      <c r="C13" s="6" t="s">
        <v>71</v>
      </c>
      <c r="D13" s="182">
        <v>55000</v>
      </c>
      <c r="E13" s="183"/>
      <c r="F13" s="132"/>
      <c r="G13" s="150"/>
      <c r="H13" s="150"/>
      <c r="I13" s="133"/>
      <c r="J13" s="219">
        <f>+D13+(D13*0.4)</f>
        <v>77000</v>
      </c>
      <c r="K13" s="220"/>
      <c r="L13" s="132"/>
      <c r="M13" s="150"/>
      <c r="N13" s="150"/>
      <c r="O13" s="175"/>
    </row>
    <row r="14" spans="1:15" x14ac:dyDescent="0.2">
      <c r="A14" s="62"/>
      <c r="B14" s="111"/>
      <c r="C14" s="6" t="s">
        <v>72</v>
      </c>
      <c r="D14" s="182">
        <v>65000</v>
      </c>
      <c r="E14" s="183"/>
      <c r="F14" s="132"/>
      <c r="G14" s="150"/>
      <c r="H14" s="150"/>
      <c r="I14" s="133"/>
      <c r="J14" s="219">
        <f>+D14+(D14*0.4)</f>
        <v>91000</v>
      </c>
      <c r="K14" s="220"/>
      <c r="L14" s="132"/>
      <c r="M14" s="150"/>
      <c r="N14" s="150"/>
      <c r="O14" s="175"/>
    </row>
    <row r="15" spans="1:15" x14ac:dyDescent="0.2">
      <c r="A15" s="62"/>
      <c r="B15" s="111"/>
      <c r="C15" s="6" t="s">
        <v>88</v>
      </c>
      <c r="D15" s="182">
        <v>72000</v>
      </c>
      <c r="E15" s="183"/>
      <c r="F15" s="132"/>
      <c r="G15" s="150"/>
      <c r="H15" s="150"/>
      <c r="I15" s="133"/>
      <c r="J15" s="219">
        <f>+D15+(D15*0.4)</f>
        <v>100800</v>
      </c>
      <c r="K15" s="220"/>
      <c r="L15" s="132"/>
      <c r="M15" s="150"/>
      <c r="N15" s="150"/>
      <c r="O15" s="175"/>
    </row>
    <row r="16" spans="1:15" x14ac:dyDescent="0.2">
      <c r="A16" s="62"/>
      <c r="B16" s="111"/>
      <c r="C16" s="6" t="s">
        <v>89</v>
      </c>
      <c r="D16" s="113">
        <v>73000</v>
      </c>
      <c r="E16" s="114"/>
      <c r="F16" s="151"/>
      <c r="G16" s="152"/>
      <c r="H16" s="152"/>
      <c r="I16" s="153"/>
      <c r="J16" s="219">
        <f t="shared" si="0"/>
        <v>102200</v>
      </c>
      <c r="K16" s="220"/>
      <c r="L16" s="151"/>
      <c r="M16" s="152"/>
      <c r="N16" s="152"/>
      <c r="O16" s="176"/>
    </row>
    <row r="17" spans="1:15" x14ac:dyDescent="0.2">
      <c r="A17" s="62"/>
      <c r="B17" s="111"/>
      <c r="C17" s="6" t="s">
        <v>73</v>
      </c>
      <c r="D17" s="130"/>
      <c r="E17" s="131"/>
      <c r="F17" s="113">
        <v>99500</v>
      </c>
      <c r="G17" s="114"/>
      <c r="H17" s="113">
        <v>80000</v>
      </c>
      <c r="I17" s="114"/>
      <c r="J17" s="229"/>
      <c r="K17" s="230"/>
      <c r="L17" s="219">
        <f t="shared" si="1"/>
        <v>139300</v>
      </c>
      <c r="M17" s="220"/>
      <c r="N17" s="219">
        <f t="shared" si="2"/>
        <v>112000</v>
      </c>
      <c r="O17" s="221"/>
    </row>
    <row r="18" spans="1:15" x14ac:dyDescent="0.2">
      <c r="A18" s="62"/>
      <c r="B18" s="111"/>
      <c r="C18" s="6" t="s">
        <v>87</v>
      </c>
      <c r="D18" s="132"/>
      <c r="E18" s="133"/>
      <c r="F18" s="113">
        <v>108000</v>
      </c>
      <c r="G18" s="114"/>
      <c r="H18" s="113">
        <v>89500</v>
      </c>
      <c r="I18" s="114"/>
      <c r="J18" s="231"/>
      <c r="K18" s="232"/>
      <c r="L18" s="219">
        <f t="shared" si="1"/>
        <v>151200</v>
      </c>
      <c r="M18" s="220"/>
      <c r="N18" s="219">
        <f t="shared" si="2"/>
        <v>125300</v>
      </c>
      <c r="O18" s="221"/>
    </row>
    <row r="19" spans="1:15" x14ac:dyDescent="0.2">
      <c r="A19" s="62"/>
      <c r="B19" s="177"/>
      <c r="C19" s="6" t="s">
        <v>90</v>
      </c>
      <c r="D19" s="151"/>
      <c r="E19" s="153"/>
      <c r="F19" s="113">
        <v>109000</v>
      </c>
      <c r="G19" s="114"/>
      <c r="H19" s="113">
        <v>90500</v>
      </c>
      <c r="I19" s="114"/>
      <c r="J19" s="238"/>
      <c r="K19" s="239"/>
      <c r="L19" s="219">
        <f t="shared" si="1"/>
        <v>152600</v>
      </c>
      <c r="M19" s="220"/>
      <c r="N19" s="219">
        <f t="shared" si="2"/>
        <v>126700</v>
      </c>
      <c r="O19" s="221"/>
    </row>
    <row r="20" spans="1:15" x14ac:dyDescent="0.2">
      <c r="A20" s="107" t="s">
        <v>65</v>
      </c>
      <c r="B20" s="110" t="s">
        <v>37</v>
      </c>
      <c r="C20" s="6" t="s">
        <v>70</v>
      </c>
      <c r="D20" s="182">
        <v>43500</v>
      </c>
      <c r="E20" s="183"/>
      <c r="F20" s="130"/>
      <c r="G20" s="149"/>
      <c r="H20" s="149"/>
      <c r="I20" s="131"/>
      <c r="J20" s="219">
        <f>+D20+(D20*0.4)</f>
        <v>60900</v>
      </c>
      <c r="K20" s="220"/>
      <c r="L20" s="130"/>
      <c r="M20" s="149"/>
      <c r="N20" s="149"/>
      <c r="O20" s="174"/>
    </row>
    <row r="21" spans="1:15" x14ac:dyDescent="0.2">
      <c r="A21" s="222"/>
      <c r="B21" s="111"/>
      <c r="C21" s="6" t="s">
        <v>71</v>
      </c>
      <c r="D21" s="182">
        <v>54500</v>
      </c>
      <c r="E21" s="183"/>
      <c r="F21" s="132"/>
      <c r="G21" s="150"/>
      <c r="H21" s="150"/>
      <c r="I21" s="133"/>
      <c r="J21" s="219">
        <f>+D21+(D21*0.4)</f>
        <v>76300</v>
      </c>
      <c r="K21" s="220"/>
      <c r="L21" s="132"/>
      <c r="M21" s="150"/>
      <c r="N21" s="150"/>
      <c r="O21" s="175"/>
    </row>
    <row r="22" spans="1:15" x14ac:dyDescent="0.2">
      <c r="A22" s="222"/>
      <c r="B22" s="111"/>
      <c r="C22" s="6" t="s">
        <v>72</v>
      </c>
      <c r="D22" s="182">
        <v>63500</v>
      </c>
      <c r="E22" s="183"/>
      <c r="F22" s="132"/>
      <c r="G22" s="150"/>
      <c r="H22" s="150"/>
      <c r="I22" s="133"/>
      <c r="J22" s="219">
        <f>+D22+(D22*0.4)</f>
        <v>88900</v>
      </c>
      <c r="K22" s="220"/>
      <c r="L22" s="132"/>
      <c r="M22" s="150"/>
      <c r="N22" s="150"/>
      <c r="O22" s="175"/>
    </row>
    <row r="23" spans="1:15" x14ac:dyDescent="0.2">
      <c r="A23" s="222"/>
      <c r="B23" s="111"/>
      <c r="C23" s="6" t="s">
        <v>88</v>
      </c>
      <c r="D23" s="182">
        <v>71000</v>
      </c>
      <c r="E23" s="183"/>
      <c r="F23" s="132"/>
      <c r="G23" s="150"/>
      <c r="H23" s="150"/>
      <c r="I23" s="133"/>
      <c r="J23" s="219">
        <f>+D23+(D23*0.4)</f>
        <v>99400</v>
      </c>
      <c r="K23" s="220"/>
      <c r="L23" s="132"/>
      <c r="M23" s="150"/>
      <c r="N23" s="150"/>
      <c r="O23" s="175"/>
    </row>
    <row r="24" spans="1:15" x14ac:dyDescent="0.2">
      <c r="A24" s="222"/>
      <c r="B24" s="111"/>
      <c r="C24" s="6" t="s">
        <v>89</v>
      </c>
      <c r="D24" s="113">
        <v>72000</v>
      </c>
      <c r="E24" s="114"/>
      <c r="F24" s="151"/>
      <c r="G24" s="152"/>
      <c r="H24" s="152"/>
      <c r="I24" s="153"/>
      <c r="J24" s="219">
        <f>+D24+(D24*0.4)</f>
        <v>100800</v>
      </c>
      <c r="K24" s="220"/>
      <c r="L24" s="151"/>
      <c r="M24" s="152"/>
      <c r="N24" s="152"/>
      <c r="O24" s="176"/>
    </row>
    <row r="25" spans="1:15" x14ac:dyDescent="0.2">
      <c r="A25" s="222"/>
      <c r="B25" s="111"/>
      <c r="C25" s="6" t="s">
        <v>73</v>
      </c>
      <c r="D25" s="130"/>
      <c r="E25" s="131"/>
      <c r="F25" s="113">
        <v>95500</v>
      </c>
      <c r="G25" s="114"/>
      <c r="H25" s="113">
        <v>78000</v>
      </c>
      <c r="I25" s="114"/>
      <c r="J25" s="229"/>
      <c r="K25" s="230"/>
      <c r="L25" s="219">
        <f>+F25+(F25*0.4)</f>
        <v>133700</v>
      </c>
      <c r="M25" s="220"/>
      <c r="N25" s="219">
        <f>+H25+(H25*0.4)</f>
        <v>109200</v>
      </c>
      <c r="O25" s="221"/>
    </row>
    <row r="26" spans="1:15" x14ac:dyDescent="0.2">
      <c r="A26" s="222"/>
      <c r="B26" s="111"/>
      <c r="C26" s="6" t="s">
        <v>87</v>
      </c>
      <c r="D26" s="132"/>
      <c r="E26" s="133"/>
      <c r="F26" s="113">
        <v>104000</v>
      </c>
      <c r="G26" s="114"/>
      <c r="H26" s="113">
        <v>85500</v>
      </c>
      <c r="I26" s="114"/>
      <c r="J26" s="231"/>
      <c r="K26" s="232"/>
      <c r="L26" s="219">
        <f>+F26+(F26*0.4)</f>
        <v>145600</v>
      </c>
      <c r="M26" s="220"/>
      <c r="N26" s="219">
        <f>+H26+(H26*0.4)</f>
        <v>119700</v>
      </c>
      <c r="O26" s="221"/>
    </row>
    <row r="27" spans="1:15" ht="13.5" thickBot="1" x14ac:dyDescent="0.25">
      <c r="A27" s="223"/>
      <c r="B27" s="112"/>
      <c r="C27" s="8" t="s">
        <v>90</v>
      </c>
      <c r="D27" s="134"/>
      <c r="E27" s="135"/>
      <c r="F27" s="186">
        <v>105000</v>
      </c>
      <c r="G27" s="187"/>
      <c r="H27" s="186">
        <v>86500</v>
      </c>
      <c r="I27" s="187"/>
      <c r="J27" s="233"/>
      <c r="K27" s="234"/>
      <c r="L27" s="224">
        <f>+F27+(F27*0.4)</f>
        <v>147000</v>
      </c>
      <c r="M27" s="225"/>
      <c r="N27" s="224">
        <f>+H27+(H27*0.4)</f>
        <v>121100</v>
      </c>
      <c r="O27" s="226"/>
    </row>
    <row r="28" spans="1:15" ht="13.5" thickBot="1" x14ac:dyDescent="0.25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20"/>
    </row>
    <row r="29" spans="1:15" ht="21.75" thickBot="1" x14ac:dyDescent="0.25">
      <c r="A29" s="215" t="s">
        <v>154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7"/>
    </row>
    <row r="30" spans="1:15" x14ac:dyDescent="0.2">
      <c r="A30" s="96" t="s">
        <v>30</v>
      </c>
      <c r="B30" s="184" t="s">
        <v>31</v>
      </c>
      <c r="C30" s="98" t="s">
        <v>32</v>
      </c>
      <c r="D30" s="98" t="s">
        <v>60</v>
      </c>
      <c r="E30" s="98"/>
      <c r="F30" s="98"/>
      <c r="G30" s="98"/>
      <c r="H30" s="98"/>
      <c r="I30" s="98"/>
      <c r="J30" s="101" t="s">
        <v>56</v>
      </c>
      <c r="K30" s="102"/>
      <c r="L30" s="102"/>
      <c r="M30" s="102"/>
      <c r="N30" s="102"/>
      <c r="O30" s="27" t="s">
        <v>173</v>
      </c>
    </row>
    <row r="31" spans="1:15" x14ac:dyDescent="0.2">
      <c r="A31" s="146"/>
      <c r="B31" s="184"/>
      <c r="C31" s="100"/>
      <c r="D31" s="104" t="s">
        <v>33</v>
      </c>
      <c r="E31" s="105"/>
      <c r="F31" s="100" t="s">
        <v>34</v>
      </c>
      <c r="G31" s="100"/>
      <c r="H31" s="185" t="s">
        <v>46</v>
      </c>
      <c r="I31" s="185"/>
      <c r="J31" s="104" t="s">
        <v>33</v>
      </c>
      <c r="K31" s="105"/>
      <c r="L31" s="100" t="s">
        <v>34</v>
      </c>
      <c r="M31" s="100"/>
      <c r="N31" s="100" t="s">
        <v>35</v>
      </c>
      <c r="O31" s="147"/>
    </row>
    <row r="32" spans="1:15" x14ac:dyDescent="0.2">
      <c r="A32" s="146"/>
      <c r="B32" s="98"/>
      <c r="C32" s="100"/>
      <c r="D32" s="104" t="s">
        <v>47</v>
      </c>
      <c r="E32" s="105"/>
      <c r="F32" s="104" t="s">
        <v>49</v>
      </c>
      <c r="G32" s="105"/>
      <c r="H32" s="9" t="s">
        <v>51</v>
      </c>
      <c r="I32" s="5" t="s">
        <v>50</v>
      </c>
      <c r="J32" s="5" t="s">
        <v>47</v>
      </c>
      <c r="K32" s="5" t="s">
        <v>48</v>
      </c>
      <c r="L32" s="104" t="s">
        <v>49</v>
      </c>
      <c r="M32" s="105"/>
      <c r="N32" s="9" t="s">
        <v>51</v>
      </c>
      <c r="O32" s="10" t="s">
        <v>50</v>
      </c>
    </row>
    <row r="33" spans="1:15" x14ac:dyDescent="0.2">
      <c r="A33" s="62" t="s">
        <v>36</v>
      </c>
      <c r="B33" s="110" t="s">
        <v>37</v>
      </c>
      <c r="C33" s="6" t="s">
        <v>109</v>
      </c>
      <c r="D33" s="113">
        <v>30000</v>
      </c>
      <c r="E33" s="114"/>
      <c r="F33" s="130"/>
      <c r="G33" s="149"/>
      <c r="H33" s="149"/>
      <c r="I33" s="131"/>
      <c r="J33" s="13">
        <f t="shared" ref="J33:L39" si="3">+D33+(D33*0.4)</f>
        <v>42000</v>
      </c>
      <c r="K33" s="121"/>
      <c r="L33" s="122"/>
      <c r="M33" s="122"/>
      <c r="N33" s="122"/>
      <c r="O33" s="138"/>
    </row>
    <row r="34" spans="1:15" x14ac:dyDescent="0.2">
      <c r="A34" s="62"/>
      <c r="B34" s="111"/>
      <c r="C34" s="6" t="s">
        <v>110</v>
      </c>
      <c r="D34" s="113">
        <v>36000</v>
      </c>
      <c r="E34" s="114"/>
      <c r="F34" s="132"/>
      <c r="G34" s="150"/>
      <c r="H34" s="150"/>
      <c r="I34" s="133"/>
      <c r="J34" s="13">
        <f t="shared" si="3"/>
        <v>50400</v>
      </c>
      <c r="K34" s="124"/>
      <c r="L34" s="125"/>
      <c r="M34" s="125"/>
      <c r="N34" s="125"/>
      <c r="O34" s="139"/>
    </row>
    <row r="35" spans="1:15" x14ac:dyDescent="0.2">
      <c r="A35" s="62"/>
      <c r="B35" s="111"/>
      <c r="C35" s="6" t="s">
        <v>111</v>
      </c>
      <c r="D35" s="113">
        <v>41500</v>
      </c>
      <c r="E35" s="114"/>
      <c r="F35" s="132"/>
      <c r="G35" s="150"/>
      <c r="H35" s="150"/>
      <c r="I35" s="133"/>
      <c r="J35" s="13">
        <f t="shared" si="3"/>
        <v>58100</v>
      </c>
      <c r="K35" s="124"/>
      <c r="L35" s="125"/>
      <c r="M35" s="125"/>
      <c r="N35" s="125"/>
      <c r="O35" s="139"/>
    </row>
    <row r="36" spans="1:15" x14ac:dyDescent="0.2">
      <c r="A36" s="62"/>
      <c r="B36" s="111"/>
      <c r="C36" s="6" t="s">
        <v>112</v>
      </c>
      <c r="D36" s="113">
        <v>51000</v>
      </c>
      <c r="E36" s="114"/>
      <c r="F36" s="132"/>
      <c r="G36" s="150"/>
      <c r="H36" s="150"/>
      <c r="I36" s="133"/>
      <c r="J36" s="13">
        <f t="shared" si="3"/>
        <v>71400</v>
      </c>
      <c r="K36" s="127"/>
      <c r="L36" s="128"/>
      <c r="M36" s="128"/>
      <c r="N36" s="128"/>
      <c r="O36" s="140"/>
    </row>
    <row r="37" spans="1:15" x14ac:dyDescent="0.2">
      <c r="A37" s="62"/>
      <c r="B37" s="111"/>
      <c r="C37" s="6" t="s">
        <v>43</v>
      </c>
      <c r="D37" s="130"/>
      <c r="E37" s="131"/>
      <c r="F37" s="151"/>
      <c r="G37" s="152"/>
      <c r="H37" s="152"/>
      <c r="I37" s="153"/>
      <c r="J37" s="121"/>
      <c r="K37" s="123"/>
      <c r="L37" s="115"/>
      <c r="M37" s="214"/>
      <c r="N37" s="214"/>
      <c r="O37" s="117"/>
    </row>
    <row r="38" spans="1:15" x14ac:dyDescent="0.2">
      <c r="A38" s="62"/>
      <c r="B38" s="111"/>
      <c r="C38" s="6" t="s">
        <v>113</v>
      </c>
      <c r="D38" s="132"/>
      <c r="E38" s="133"/>
      <c r="F38" s="113">
        <v>51700</v>
      </c>
      <c r="G38" s="114"/>
      <c r="H38" s="6">
        <v>51700</v>
      </c>
      <c r="I38" s="6">
        <f>+H38+1300</f>
        <v>53000</v>
      </c>
      <c r="J38" s="124"/>
      <c r="K38" s="126"/>
      <c r="L38" s="115">
        <f t="shared" si="3"/>
        <v>72380</v>
      </c>
      <c r="M38" s="116"/>
      <c r="N38" s="13">
        <f t="shared" ref="N38:O39" si="4">+H38+(H38*0.4)</f>
        <v>72380</v>
      </c>
      <c r="O38" s="14">
        <f t="shared" si="4"/>
        <v>74200</v>
      </c>
    </row>
    <row r="39" spans="1:15" ht="13.5" thickBot="1" x14ac:dyDescent="0.25">
      <c r="A39" s="148"/>
      <c r="B39" s="112"/>
      <c r="C39" s="8" t="s">
        <v>114</v>
      </c>
      <c r="D39" s="134"/>
      <c r="E39" s="135"/>
      <c r="F39" s="186">
        <v>62700</v>
      </c>
      <c r="G39" s="187"/>
      <c r="H39" s="8">
        <v>62700</v>
      </c>
      <c r="I39" s="8">
        <f>+H39+1300</f>
        <v>64000</v>
      </c>
      <c r="J39" s="136"/>
      <c r="K39" s="137"/>
      <c r="L39" s="141">
        <f t="shared" si="3"/>
        <v>87780</v>
      </c>
      <c r="M39" s="142"/>
      <c r="N39" s="15">
        <f t="shared" si="4"/>
        <v>87780</v>
      </c>
      <c r="O39" s="16">
        <f t="shared" si="4"/>
        <v>89600</v>
      </c>
    </row>
  </sheetData>
  <sheetProtection password="BA19" sheet="1" objects="1" scenarios="1"/>
  <mergeCells count="127">
    <mergeCell ref="A20:A27"/>
    <mergeCell ref="B20:B27"/>
    <mergeCell ref="D20:E20"/>
    <mergeCell ref="A29:O29"/>
    <mergeCell ref="A30:A32"/>
    <mergeCell ref="B30:B32"/>
    <mergeCell ref="C30:C32"/>
    <mergeCell ref="D30:I30"/>
    <mergeCell ref="D31:E31"/>
    <mergeCell ref="A28:O28"/>
    <mergeCell ref="F33:I37"/>
    <mergeCell ref="D37:E39"/>
    <mergeCell ref="J37:K39"/>
    <mergeCell ref="L37:O37"/>
    <mergeCell ref="K33:O36"/>
    <mergeCell ref="J30:N30"/>
    <mergeCell ref="N31:O31"/>
    <mergeCell ref="A33:A39"/>
    <mergeCell ref="B33:B39"/>
    <mergeCell ref="F31:G31"/>
    <mergeCell ref="H31:I31"/>
    <mergeCell ref="J31:K31"/>
    <mergeCell ref="F38:G38"/>
    <mergeCell ref="L38:M38"/>
    <mergeCell ref="F39:G39"/>
    <mergeCell ref="L39:M39"/>
    <mergeCell ref="D36:E36"/>
    <mergeCell ref="D34:E34"/>
    <mergeCell ref="D35:E35"/>
    <mergeCell ref="L31:M31"/>
    <mergeCell ref="D32:E32"/>
    <mergeCell ref="F32:G32"/>
    <mergeCell ref="L32:M32"/>
    <mergeCell ref="D33:E33"/>
    <mergeCell ref="A1:O1"/>
    <mergeCell ref="J3:K3"/>
    <mergeCell ref="L3:M3"/>
    <mergeCell ref="N3:O3"/>
    <mergeCell ref="L4:O8"/>
    <mergeCell ref="J2:N2"/>
    <mergeCell ref="F27:G27"/>
    <mergeCell ref="H27:I27"/>
    <mergeCell ref="L27:M27"/>
    <mergeCell ref="N27:O27"/>
    <mergeCell ref="D25:E27"/>
    <mergeCell ref="J25:K27"/>
    <mergeCell ref="F26:G26"/>
    <mergeCell ref="H26:I26"/>
    <mergeCell ref="L26:M26"/>
    <mergeCell ref="N26:O26"/>
    <mergeCell ref="F25:G25"/>
    <mergeCell ref="H25:I25"/>
    <mergeCell ref="L25:M25"/>
    <mergeCell ref="N25:O25"/>
    <mergeCell ref="D24:E24"/>
    <mergeCell ref="J24:K24"/>
    <mergeCell ref="D23:E23"/>
    <mergeCell ref="J23:K23"/>
    <mergeCell ref="J15:K15"/>
    <mergeCell ref="D13:E13"/>
    <mergeCell ref="J13:K13"/>
    <mergeCell ref="D22:E22"/>
    <mergeCell ref="F19:G19"/>
    <mergeCell ref="H19:I19"/>
    <mergeCell ref="L19:M19"/>
    <mergeCell ref="N19:O19"/>
    <mergeCell ref="F18:G18"/>
    <mergeCell ref="H18:I18"/>
    <mergeCell ref="L18:M18"/>
    <mergeCell ref="N18:O18"/>
    <mergeCell ref="F12:I16"/>
    <mergeCell ref="D17:E19"/>
    <mergeCell ref="F20:I24"/>
    <mergeCell ref="J17:K19"/>
    <mergeCell ref="J12:K12"/>
    <mergeCell ref="J14:K14"/>
    <mergeCell ref="J20:K20"/>
    <mergeCell ref="J22:K22"/>
    <mergeCell ref="L20:O24"/>
    <mergeCell ref="L12:O16"/>
    <mergeCell ref="D21:E21"/>
    <mergeCell ref="J21:K21"/>
    <mergeCell ref="A12:A19"/>
    <mergeCell ref="B12:B19"/>
    <mergeCell ref="D12:E12"/>
    <mergeCell ref="D14:E14"/>
    <mergeCell ref="F11:G11"/>
    <mergeCell ref="H11:I11"/>
    <mergeCell ref="L11:M11"/>
    <mergeCell ref="N11:O11"/>
    <mergeCell ref="J9:K11"/>
    <mergeCell ref="F10:G10"/>
    <mergeCell ref="H10:I10"/>
    <mergeCell ref="L10:M10"/>
    <mergeCell ref="N10:O10"/>
    <mergeCell ref="F9:G9"/>
    <mergeCell ref="H9:I9"/>
    <mergeCell ref="L9:M9"/>
    <mergeCell ref="N9:O9"/>
    <mergeCell ref="F17:G17"/>
    <mergeCell ref="H17:I17"/>
    <mergeCell ref="L17:M17"/>
    <mergeCell ref="N17:O17"/>
    <mergeCell ref="D16:E16"/>
    <mergeCell ref="J16:K16"/>
    <mergeCell ref="D15:E15"/>
    <mergeCell ref="A2:A3"/>
    <mergeCell ref="B2:B3"/>
    <mergeCell ref="C2:C3"/>
    <mergeCell ref="D2:I2"/>
    <mergeCell ref="D3:E3"/>
    <mergeCell ref="F3:G3"/>
    <mergeCell ref="H3:I3"/>
    <mergeCell ref="D8:E8"/>
    <mergeCell ref="J8:K8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J4:K4"/>
    <mergeCell ref="F4:I8"/>
    <mergeCell ref="D9:E11"/>
  </mergeCells>
  <hyperlinks>
    <hyperlink ref="A4" r:id="rId1" display="http://www.oocl.com/india/eng/localinformation/localsurcharges/default.htm"/>
    <hyperlink ref="A12" r:id="rId2" display="http://www.oocl.com/india/eng/localinformation/localsurcharges/Local+Surcharge+for+Mundra.htm"/>
    <hyperlink ref="A33" r:id="rId3" display="http://www.oocl.com/india/eng/localinformation/localsurcharges/default.htm"/>
    <hyperlink ref="O2" location="'IHL CITY-ICD LIST'!A1" display="HOME"/>
    <hyperlink ref="O30" location="'IHL CITY-ICD LIST'!A1" display="HOME"/>
  </hyperlinks>
  <pageMargins left="0.7" right="0.7" top="0.75" bottom="0.75" header="0.3" footer="0.3"/>
  <pageSetup paperSize="9" scale="53" orientation="portrait"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00" zoomScaleSheetLayoutView="115" workbookViewId="0">
      <selection activeCell="O2" sqref="O2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</cols>
  <sheetData>
    <row r="1" spans="1:15" ht="21.75" thickBot="1" x14ac:dyDescent="0.25">
      <c r="A1" s="92" t="s">
        <v>152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45</v>
      </c>
      <c r="B4" s="110" t="s">
        <v>37</v>
      </c>
      <c r="C4" s="6" t="s">
        <v>70</v>
      </c>
      <c r="D4" s="182">
        <v>60000</v>
      </c>
      <c r="E4" s="183"/>
      <c r="F4" s="130"/>
      <c r="G4" s="149"/>
      <c r="H4" s="149"/>
      <c r="I4" s="131"/>
      <c r="J4" s="219">
        <f t="shared" ref="J4:J8" si="0">+D4+(D4*0.4)</f>
        <v>84000</v>
      </c>
      <c r="K4" s="220"/>
      <c r="L4" s="229"/>
      <c r="M4" s="291"/>
      <c r="N4" s="291"/>
      <c r="O4" s="292"/>
    </row>
    <row r="5" spans="1:15" x14ac:dyDescent="0.2">
      <c r="A5" s="62"/>
      <c r="B5" s="111"/>
      <c r="C5" s="6" t="s">
        <v>71</v>
      </c>
      <c r="D5" s="182">
        <v>67000</v>
      </c>
      <c r="E5" s="183"/>
      <c r="F5" s="132"/>
      <c r="G5" s="150"/>
      <c r="H5" s="150"/>
      <c r="I5" s="133"/>
      <c r="J5" s="219">
        <f t="shared" si="0"/>
        <v>93800</v>
      </c>
      <c r="K5" s="220"/>
      <c r="L5" s="231"/>
      <c r="M5" s="293"/>
      <c r="N5" s="293"/>
      <c r="O5" s="294"/>
    </row>
    <row r="6" spans="1:15" x14ac:dyDescent="0.2">
      <c r="A6" s="62"/>
      <c r="B6" s="111"/>
      <c r="C6" s="6" t="s">
        <v>72</v>
      </c>
      <c r="D6" s="182">
        <v>75500</v>
      </c>
      <c r="E6" s="183"/>
      <c r="F6" s="132"/>
      <c r="G6" s="150"/>
      <c r="H6" s="150"/>
      <c r="I6" s="133"/>
      <c r="J6" s="219">
        <f t="shared" si="0"/>
        <v>105700</v>
      </c>
      <c r="K6" s="220"/>
      <c r="L6" s="231"/>
      <c r="M6" s="293"/>
      <c r="N6" s="293"/>
      <c r="O6" s="294"/>
    </row>
    <row r="7" spans="1:15" x14ac:dyDescent="0.2">
      <c r="A7" s="62"/>
      <c r="B7" s="111"/>
      <c r="C7" s="6" t="s">
        <v>88</v>
      </c>
      <c r="D7" s="182">
        <v>86000</v>
      </c>
      <c r="E7" s="183"/>
      <c r="F7" s="132"/>
      <c r="G7" s="150"/>
      <c r="H7" s="150"/>
      <c r="I7" s="133"/>
      <c r="J7" s="219">
        <f t="shared" si="0"/>
        <v>120400</v>
      </c>
      <c r="K7" s="220"/>
      <c r="L7" s="231"/>
      <c r="M7" s="293"/>
      <c r="N7" s="293"/>
      <c r="O7" s="294"/>
    </row>
    <row r="8" spans="1:15" x14ac:dyDescent="0.2">
      <c r="A8" s="62"/>
      <c r="B8" s="111"/>
      <c r="C8" s="6" t="s">
        <v>89</v>
      </c>
      <c r="D8" s="113">
        <v>87000</v>
      </c>
      <c r="E8" s="114"/>
      <c r="F8" s="151"/>
      <c r="G8" s="152"/>
      <c r="H8" s="152"/>
      <c r="I8" s="153"/>
      <c r="J8" s="219">
        <f t="shared" si="0"/>
        <v>121800</v>
      </c>
      <c r="K8" s="220"/>
      <c r="L8" s="238"/>
      <c r="M8" s="295"/>
      <c r="N8" s="295"/>
      <c r="O8" s="296"/>
    </row>
    <row r="9" spans="1:15" x14ac:dyDescent="0.2">
      <c r="A9" s="62"/>
      <c r="B9" s="111"/>
      <c r="C9" s="6" t="s">
        <v>73</v>
      </c>
      <c r="D9" s="130"/>
      <c r="E9" s="131"/>
      <c r="F9" s="113">
        <v>102000</v>
      </c>
      <c r="G9" s="114"/>
      <c r="H9" s="113">
        <v>102000</v>
      </c>
      <c r="I9" s="114"/>
      <c r="J9" s="229"/>
      <c r="K9" s="230"/>
      <c r="L9" s="219">
        <f>+F9+(F9*0.4)</f>
        <v>142800</v>
      </c>
      <c r="M9" s="220"/>
      <c r="N9" s="219">
        <f>+H9+(H9*0.4)</f>
        <v>142800</v>
      </c>
      <c r="O9" s="221"/>
    </row>
    <row r="10" spans="1:15" x14ac:dyDescent="0.2">
      <c r="A10" s="62"/>
      <c r="B10" s="111"/>
      <c r="C10" s="6" t="s">
        <v>87</v>
      </c>
      <c r="D10" s="132"/>
      <c r="E10" s="133"/>
      <c r="F10" s="113">
        <v>115000</v>
      </c>
      <c r="G10" s="114"/>
      <c r="H10" s="289">
        <v>115000</v>
      </c>
      <c r="I10" s="290"/>
      <c r="J10" s="231"/>
      <c r="K10" s="232"/>
      <c r="L10" s="219">
        <f>+F10+(F10*0.4)</f>
        <v>161000</v>
      </c>
      <c r="M10" s="220"/>
      <c r="N10" s="219">
        <f>+H10+(H10*0.4)</f>
        <v>161000</v>
      </c>
      <c r="O10" s="221"/>
    </row>
    <row r="11" spans="1:15" ht="13.5" thickBot="1" x14ac:dyDescent="0.25">
      <c r="A11" s="148"/>
      <c r="B11" s="112"/>
      <c r="C11" s="6" t="s">
        <v>90</v>
      </c>
      <c r="D11" s="151"/>
      <c r="E11" s="153"/>
      <c r="F11" s="113">
        <f>+F10+2000</f>
        <v>117000</v>
      </c>
      <c r="G11" s="114"/>
      <c r="H11" s="289">
        <f>+H10+2000</f>
        <v>117000</v>
      </c>
      <c r="I11" s="290"/>
      <c r="J11" s="238"/>
      <c r="K11" s="239"/>
      <c r="L11" s="219">
        <f>+F11+(F11*0.4)</f>
        <v>163800</v>
      </c>
      <c r="M11" s="220"/>
      <c r="N11" s="219">
        <f>+H11+(H11*0.4)</f>
        <v>163800</v>
      </c>
      <c r="O11" s="221"/>
    </row>
  </sheetData>
  <sheetProtection password="BA19" sheet="1" objects="1" scenarios="1"/>
  <mergeCells count="40">
    <mergeCell ref="J2:N2"/>
    <mergeCell ref="F4:I8"/>
    <mergeCell ref="D9:E11"/>
    <mergeCell ref="J9:K11"/>
    <mergeCell ref="N9:O9"/>
    <mergeCell ref="N10:O10"/>
    <mergeCell ref="N11:O11"/>
    <mergeCell ref="L4:O8"/>
    <mergeCell ref="L9:M9"/>
    <mergeCell ref="L10:M10"/>
    <mergeCell ref="L11:M11"/>
    <mergeCell ref="J4:K4"/>
    <mergeCell ref="J5:K5"/>
    <mergeCell ref="J6:K6"/>
    <mergeCell ref="J7:K7"/>
    <mergeCell ref="J8:K8"/>
    <mergeCell ref="H9:I9"/>
    <mergeCell ref="H10:I10"/>
    <mergeCell ref="H11:I11"/>
    <mergeCell ref="F9:G9"/>
    <mergeCell ref="F10:G10"/>
    <mergeCell ref="F11:G11"/>
    <mergeCell ref="A4:A11"/>
    <mergeCell ref="B4:B11"/>
    <mergeCell ref="D4:E4"/>
    <mergeCell ref="D5:E5"/>
    <mergeCell ref="D6:E6"/>
    <mergeCell ref="D7:E7"/>
    <mergeCell ref="D8:E8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Local+Surcharge+for+Mundra.htm"/>
    <hyperlink ref="O2" location="'IHL CITY-ICD LIST'!A1" display="HOME"/>
  </hyperlinks>
  <pageMargins left="0.7" right="0.7" top="0.75" bottom="0.75" header="0.3" footer="0.3"/>
  <pageSetup paperSize="9" scale="5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00" zoomScaleSheetLayoutView="115" workbookViewId="0">
      <selection activeCell="O2" sqref="O2"/>
    </sheetView>
  </sheetViews>
  <sheetFormatPr defaultRowHeight="12.75" x14ac:dyDescent="0.2"/>
  <cols>
    <col min="1" max="1" width="10.85546875" bestFit="1" customWidth="1"/>
    <col min="2" max="2" width="5" bestFit="1" customWidth="1"/>
    <col min="3" max="3" width="15.42578125" bestFit="1" customWidth="1"/>
  </cols>
  <sheetData>
    <row r="1" spans="1:15" ht="21" x14ac:dyDescent="0.2">
      <c r="A1" s="298" t="s">
        <v>151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pans="1:15" x14ac:dyDescent="0.2">
      <c r="A2" s="100" t="s">
        <v>30</v>
      </c>
      <c r="B2" s="178" t="s">
        <v>31</v>
      </c>
      <c r="C2" s="100" t="s">
        <v>32</v>
      </c>
      <c r="D2" s="100" t="s">
        <v>60</v>
      </c>
      <c r="E2" s="100"/>
      <c r="F2" s="100"/>
      <c r="G2" s="100"/>
      <c r="H2" s="100"/>
      <c r="I2" s="100"/>
      <c r="J2" s="104" t="s">
        <v>56</v>
      </c>
      <c r="K2" s="179"/>
      <c r="L2" s="179"/>
      <c r="M2" s="179"/>
      <c r="N2" s="179"/>
      <c r="O2" s="27" t="s">
        <v>173</v>
      </c>
    </row>
    <row r="3" spans="1:15" x14ac:dyDescent="0.2">
      <c r="A3" s="100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00"/>
    </row>
    <row r="4" spans="1:15" x14ac:dyDescent="0.2">
      <c r="A4" s="297" t="s">
        <v>36</v>
      </c>
      <c r="B4" s="110" t="s">
        <v>37</v>
      </c>
      <c r="C4" s="6" t="s">
        <v>70</v>
      </c>
      <c r="D4" s="47">
        <v>29772</v>
      </c>
      <c r="E4" s="47"/>
      <c r="F4" s="121"/>
      <c r="G4" s="122"/>
      <c r="H4" s="122"/>
      <c r="I4" s="123"/>
      <c r="J4" s="115">
        <f>D4*1.4</f>
        <v>41680.799999999996</v>
      </c>
      <c r="K4" s="116"/>
      <c r="L4" s="121"/>
      <c r="M4" s="122"/>
      <c r="N4" s="122"/>
      <c r="O4" s="123"/>
    </row>
    <row r="5" spans="1:15" x14ac:dyDescent="0.2">
      <c r="A5" s="297"/>
      <c r="B5" s="111"/>
      <c r="C5" s="6" t="s">
        <v>71</v>
      </c>
      <c r="D5" s="47">
        <v>34500</v>
      </c>
      <c r="E5" s="47"/>
      <c r="F5" s="124"/>
      <c r="G5" s="125"/>
      <c r="H5" s="125"/>
      <c r="I5" s="126"/>
      <c r="J5" s="115">
        <f>D5*1.4</f>
        <v>48300</v>
      </c>
      <c r="K5" s="116"/>
      <c r="L5" s="124"/>
      <c r="M5" s="125"/>
      <c r="N5" s="125"/>
      <c r="O5" s="126"/>
    </row>
    <row r="6" spans="1:15" x14ac:dyDescent="0.2">
      <c r="A6" s="297"/>
      <c r="B6" s="111"/>
      <c r="C6" s="6" t="s">
        <v>72</v>
      </c>
      <c r="D6" s="47">
        <v>38572</v>
      </c>
      <c r="E6" s="47"/>
      <c r="F6" s="124"/>
      <c r="G6" s="125"/>
      <c r="H6" s="125"/>
      <c r="I6" s="126"/>
      <c r="J6" s="115">
        <f>D6*1.4</f>
        <v>54000.799999999996</v>
      </c>
      <c r="K6" s="116"/>
      <c r="L6" s="124"/>
      <c r="M6" s="125"/>
      <c r="N6" s="125"/>
      <c r="O6" s="126"/>
    </row>
    <row r="7" spans="1:15" x14ac:dyDescent="0.2">
      <c r="A7" s="297"/>
      <c r="B7" s="111"/>
      <c r="C7" s="6" t="s">
        <v>92</v>
      </c>
      <c r="D7" s="47">
        <v>41222</v>
      </c>
      <c r="E7" s="47"/>
      <c r="F7" s="124"/>
      <c r="G7" s="125"/>
      <c r="H7" s="125"/>
      <c r="I7" s="126"/>
      <c r="J7" s="115">
        <f>D7*1.4</f>
        <v>57710.799999999996</v>
      </c>
      <c r="K7" s="116"/>
      <c r="L7" s="124"/>
      <c r="M7" s="125"/>
      <c r="N7" s="125"/>
      <c r="O7" s="126"/>
    </row>
    <row r="8" spans="1:15" x14ac:dyDescent="0.2">
      <c r="A8" s="297"/>
      <c r="B8" s="111"/>
      <c r="C8" s="6" t="s">
        <v>93</v>
      </c>
      <c r="D8" s="47">
        <f>1000+D7</f>
        <v>42222</v>
      </c>
      <c r="E8" s="47"/>
      <c r="F8" s="127"/>
      <c r="G8" s="128"/>
      <c r="H8" s="128"/>
      <c r="I8" s="129"/>
      <c r="J8" s="115">
        <f>D8*1.4</f>
        <v>59110.799999999996</v>
      </c>
      <c r="K8" s="116"/>
      <c r="L8" s="127"/>
      <c r="M8" s="128"/>
      <c r="N8" s="128"/>
      <c r="O8" s="129"/>
    </row>
    <row r="9" spans="1:15" x14ac:dyDescent="0.2">
      <c r="A9" s="297"/>
      <c r="B9" s="111"/>
      <c r="C9" s="6" t="s">
        <v>73</v>
      </c>
      <c r="D9" s="130"/>
      <c r="E9" s="131"/>
      <c r="F9" s="58">
        <v>66295.5</v>
      </c>
      <c r="G9" s="58"/>
      <c r="H9" s="58">
        <v>48295.5</v>
      </c>
      <c r="I9" s="58"/>
      <c r="J9" s="121"/>
      <c r="K9" s="123"/>
      <c r="L9" s="58">
        <f>F9*1.4</f>
        <v>92813.7</v>
      </c>
      <c r="M9" s="58"/>
      <c r="N9" s="58">
        <f>H9*1.4</f>
        <v>67613.7</v>
      </c>
      <c r="O9" s="58"/>
    </row>
    <row r="10" spans="1:15" x14ac:dyDescent="0.2">
      <c r="A10" s="297"/>
      <c r="B10" s="111"/>
      <c r="C10" s="6" t="s">
        <v>91</v>
      </c>
      <c r="D10" s="132"/>
      <c r="E10" s="133"/>
      <c r="F10" s="58">
        <v>71695.5</v>
      </c>
      <c r="G10" s="58"/>
      <c r="H10" s="58">
        <v>53695.5</v>
      </c>
      <c r="I10" s="58"/>
      <c r="J10" s="124"/>
      <c r="K10" s="126"/>
      <c r="L10" s="58">
        <f>F10*1.4</f>
        <v>100373.7</v>
      </c>
      <c r="M10" s="58"/>
      <c r="N10" s="58">
        <f>H10*1.4</f>
        <v>75173.7</v>
      </c>
      <c r="O10" s="58"/>
    </row>
    <row r="11" spans="1:15" x14ac:dyDescent="0.2">
      <c r="A11" s="297"/>
      <c r="B11" s="177"/>
      <c r="C11" s="6" t="s">
        <v>94</v>
      </c>
      <c r="D11" s="151"/>
      <c r="E11" s="153"/>
      <c r="F11" s="58">
        <f>2000+F10</f>
        <v>73695.5</v>
      </c>
      <c r="G11" s="58"/>
      <c r="H11" s="58">
        <f>2000+H10</f>
        <v>55695.5</v>
      </c>
      <c r="I11" s="58"/>
      <c r="J11" s="127"/>
      <c r="K11" s="129"/>
      <c r="L11" s="58">
        <f>F11*1.4</f>
        <v>103173.7</v>
      </c>
      <c r="M11" s="58"/>
      <c r="N11" s="58">
        <f>H11*1.4</f>
        <v>77973.7</v>
      </c>
      <c r="O11" s="58"/>
    </row>
  </sheetData>
  <sheetProtection password="BA19" sheet="1" objects="1" scenarios="1"/>
  <mergeCells count="40">
    <mergeCell ref="J2:N2"/>
    <mergeCell ref="F11:G11"/>
    <mergeCell ref="H11:I11"/>
    <mergeCell ref="L11:M11"/>
    <mergeCell ref="N11:O11"/>
    <mergeCell ref="N10:O10"/>
    <mergeCell ref="N9:O9"/>
    <mergeCell ref="L3:M3"/>
    <mergeCell ref="N3:O3"/>
    <mergeCell ref="L4:O8"/>
    <mergeCell ref="D9:E11"/>
    <mergeCell ref="J9:K11"/>
    <mergeCell ref="F10:G10"/>
    <mergeCell ref="H10:I10"/>
    <mergeCell ref="L10:M10"/>
    <mergeCell ref="F9:G9"/>
    <mergeCell ref="H9:I9"/>
    <mergeCell ref="L9:M9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3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="115" zoomScaleNormal="115" zoomScaleSheetLayoutView="115" workbookViewId="0">
      <selection activeCell="O14" sqref="O14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</cols>
  <sheetData>
    <row r="1" spans="1:15" ht="21" x14ac:dyDescent="0.2">
      <c r="A1" s="92" t="s">
        <v>149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6" t="s">
        <v>30</v>
      </c>
      <c r="B2" s="178" t="s">
        <v>31</v>
      </c>
      <c r="C2" s="100" t="s">
        <v>32</v>
      </c>
      <c r="D2" s="100" t="s">
        <v>60</v>
      </c>
      <c r="E2" s="100"/>
      <c r="F2" s="100"/>
      <c r="G2" s="100"/>
      <c r="H2" s="100"/>
      <c r="I2" s="100"/>
      <c r="J2" s="104" t="s">
        <v>56</v>
      </c>
      <c r="K2" s="179"/>
      <c r="L2" s="179"/>
      <c r="M2" s="179"/>
      <c r="N2" s="179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78" t="s">
        <v>53</v>
      </c>
      <c r="C4" s="6" t="s">
        <v>70</v>
      </c>
      <c r="D4" s="113">
        <v>25550</v>
      </c>
      <c r="E4" s="114"/>
      <c r="F4" s="130"/>
      <c r="G4" s="149"/>
      <c r="H4" s="149"/>
      <c r="I4" s="131"/>
      <c r="J4" s="115">
        <f>D4*1.4</f>
        <v>35770</v>
      </c>
      <c r="K4" s="116"/>
      <c r="L4" s="130"/>
      <c r="M4" s="149"/>
      <c r="N4" s="149"/>
      <c r="O4" s="174"/>
    </row>
    <row r="5" spans="1:15" x14ac:dyDescent="0.2">
      <c r="A5" s="62"/>
      <c r="B5" s="184"/>
      <c r="C5" s="6" t="s">
        <v>71</v>
      </c>
      <c r="D5" s="113">
        <v>25550</v>
      </c>
      <c r="E5" s="114"/>
      <c r="F5" s="132"/>
      <c r="G5" s="150"/>
      <c r="H5" s="150"/>
      <c r="I5" s="133"/>
      <c r="J5" s="115">
        <f>D5*1.4</f>
        <v>35770</v>
      </c>
      <c r="K5" s="116"/>
      <c r="L5" s="132"/>
      <c r="M5" s="150"/>
      <c r="N5" s="150"/>
      <c r="O5" s="175"/>
    </row>
    <row r="6" spans="1:15" x14ac:dyDescent="0.2">
      <c r="A6" s="62"/>
      <c r="B6" s="184"/>
      <c r="C6" s="6" t="s">
        <v>72</v>
      </c>
      <c r="D6" s="113">
        <v>26550</v>
      </c>
      <c r="E6" s="114"/>
      <c r="F6" s="132"/>
      <c r="G6" s="150"/>
      <c r="H6" s="150"/>
      <c r="I6" s="133"/>
      <c r="J6" s="115">
        <f>D6*1.4</f>
        <v>37170</v>
      </c>
      <c r="K6" s="116"/>
      <c r="L6" s="132"/>
      <c r="M6" s="150"/>
      <c r="N6" s="150"/>
      <c r="O6" s="175"/>
    </row>
    <row r="7" spans="1:15" x14ac:dyDescent="0.2">
      <c r="A7" s="62"/>
      <c r="B7" s="184"/>
      <c r="C7" s="6" t="s">
        <v>92</v>
      </c>
      <c r="D7" s="113">
        <v>27550</v>
      </c>
      <c r="E7" s="114"/>
      <c r="F7" s="132"/>
      <c r="G7" s="150"/>
      <c r="H7" s="150"/>
      <c r="I7" s="133"/>
      <c r="J7" s="115">
        <f>D7*1.4</f>
        <v>38570</v>
      </c>
      <c r="K7" s="116"/>
      <c r="L7" s="132"/>
      <c r="M7" s="150"/>
      <c r="N7" s="150"/>
      <c r="O7" s="175"/>
    </row>
    <row r="8" spans="1:15" x14ac:dyDescent="0.2">
      <c r="A8" s="62"/>
      <c r="B8" s="184"/>
      <c r="C8" s="6" t="s">
        <v>93</v>
      </c>
      <c r="D8" s="113">
        <f>1000+D7</f>
        <v>28550</v>
      </c>
      <c r="E8" s="114"/>
      <c r="F8" s="151"/>
      <c r="G8" s="152"/>
      <c r="H8" s="152"/>
      <c r="I8" s="153"/>
      <c r="J8" s="115">
        <f>D8*1.4</f>
        <v>39970</v>
      </c>
      <c r="K8" s="116"/>
      <c r="L8" s="151"/>
      <c r="M8" s="152"/>
      <c r="N8" s="152"/>
      <c r="O8" s="176"/>
    </row>
    <row r="9" spans="1:15" x14ac:dyDescent="0.2">
      <c r="A9" s="62"/>
      <c r="B9" s="184"/>
      <c r="C9" s="6" t="s">
        <v>73</v>
      </c>
      <c r="D9" s="242"/>
      <c r="E9" s="243"/>
      <c r="F9" s="47">
        <v>31950</v>
      </c>
      <c r="G9" s="47"/>
      <c r="H9" s="47">
        <v>27950</v>
      </c>
      <c r="I9" s="47"/>
      <c r="J9" s="242"/>
      <c r="K9" s="243"/>
      <c r="L9" s="58">
        <f>F9*1.4</f>
        <v>44730</v>
      </c>
      <c r="M9" s="58"/>
      <c r="N9" s="58">
        <f>H9*1.4</f>
        <v>39130</v>
      </c>
      <c r="O9" s="59"/>
    </row>
    <row r="10" spans="1:15" x14ac:dyDescent="0.2">
      <c r="A10" s="62"/>
      <c r="B10" s="184"/>
      <c r="C10" s="6" t="s">
        <v>91</v>
      </c>
      <c r="D10" s="299"/>
      <c r="E10" s="300"/>
      <c r="F10" s="47">
        <v>33450</v>
      </c>
      <c r="G10" s="47"/>
      <c r="H10" s="47">
        <v>29575</v>
      </c>
      <c r="I10" s="47"/>
      <c r="J10" s="299"/>
      <c r="K10" s="300"/>
      <c r="L10" s="58">
        <f>F10*1.4</f>
        <v>46830</v>
      </c>
      <c r="M10" s="58"/>
      <c r="N10" s="58">
        <f>H10*1.4</f>
        <v>41405</v>
      </c>
      <c r="O10" s="59"/>
    </row>
    <row r="11" spans="1:15" x14ac:dyDescent="0.2">
      <c r="A11" s="62"/>
      <c r="B11" s="98"/>
      <c r="C11" s="6" t="s">
        <v>94</v>
      </c>
      <c r="D11" s="301"/>
      <c r="E11" s="302"/>
      <c r="F11" s="47">
        <f>2000+F10</f>
        <v>35450</v>
      </c>
      <c r="G11" s="47"/>
      <c r="H11" s="47">
        <f>2000+H10</f>
        <v>31575</v>
      </c>
      <c r="I11" s="47"/>
      <c r="J11" s="301"/>
      <c r="K11" s="302"/>
      <c r="L11" s="58">
        <f>F11*1.4</f>
        <v>49630</v>
      </c>
      <c r="M11" s="58"/>
      <c r="N11" s="58">
        <f>H11*1.4</f>
        <v>44205</v>
      </c>
      <c r="O11" s="59"/>
    </row>
    <row r="12" spans="1:15" ht="13.5" thickBot="1" x14ac:dyDescent="0.2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</row>
    <row r="13" spans="1:15" ht="21" x14ac:dyDescent="0.2">
      <c r="A13" s="92" t="s">
        <v>150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4"/>
    </row>
    <row r="14" spans="1:15" x14ac:dyDescent="0.2">
      <c r="A14" s="146" t="s">
        <v>30</v>
      </c>
      <c r="B14" s="178" t="s">
        <v>31</v>
      </c>
      <c r="C14" s="100" t="s">
        <v>32</v>
      </c>
      <c r="D14" s="100" t="s">
        <v>60</v>
      </c>
      <c r="E14" s="100"/>
      <c r="F14" s="100"/>
      <c r="G14" s="100"/>
      <c r="H14" s="100"/>
      <c r="I14" s="100"/>
      <c r="J14" s="104" t="s">
        <v>56</v>
      </c>
      <c r="K14" s="179"/>
      <c r="L14" s="179"/>
      <c r="M14" s="179"/>
      <c r="N14" s="179"/>
      <c r="O14" s="27" t="s">
        <v>173</v>
      </c>
    </row>
    <row r="15" spans="1:15" x14ac:dyDescent="0.2">
      <c r="A15" s="146"/>
      <c r="B15" s="98"/>
      <c r="C15" s="100"/>
      <c r="D15" s="100" t="s">
        <v>33</v>
      </c>
      <c r="E15" s="100"/>
      <c r="F15" s="100" t="s">
        <v>34</v>
      </c>
      <c r="G15" s="100"/>
      <c r="H15" s="100" t="s">
        <v>35</v>
      </c>
      <c r="I15" s="100"/>
      <c r="J15" s="104" t="s">
        <v>33</v>
      </c>
      <c r="K15" s="105"/>
      <c r="L15" s="100" t="s">
        <v>34</v>
      </c>
      <c r="M15" s="100"/>
      <c r="N15" s="100" t="s">
        <v>35</v>
      </c>
      <c r="O15" s="147"/>
    </row>
    <row r="16" spans="1:15" x14ac:dyDescent="0.2">
      <c r="A16" s="62" t="s">
        <v>36</v>
      </c>
      <c r="B16" s="110" t="s">
        <v>37</v>
      </c>
      <c r="C16" s="6" t="s">
        <v>70</v>
      </c>
      <c r="D16" s="47">
        <v>41022</v>
      </c>
      <c r="E16" s="47"/>
      <c r="F16" s="121"/>
      <c r="G16" s="122"/>
      <c r="H16" s="122"/>
      <c r="I16" s="123"/>
      <c r="J16" s="115">
        <f>D16*1.4</f>
        <v>57430.799999999996</v>
      </c>
      <c r="K16" s="116"/>
      <c r="L16" s="121"/>
      <c r="M16" s="122"/>
      <c r="N16" s="122"/>
      <c r="O16" s="138"/>
    </row>
    <row r="17" spans="1:15" x14ac:dyDescent="0.2">
      <c r="A17" s="62"/>
      <c r="B17" s="111"/>
      <c r="C17" s="6" t="s">
        <v>71</v>
      </c>
      <c r="D17" s="47">
        <v>41022</v>
      </c>
      <c r="E17" s="47"/>
      <c r="F17" s="124"/>
      <c r="G17" s="125"/>
      <c r="H17" s="125"/>
      <c r="I17" s="126"/>
      <c r="J17" s="115">
        <f>D17*1.4</f>
        <v>57430.799999999996</v>
      </c>
      <c r="K17" s="116"/>
      <c r="L17" s="124"/>
      <c r="M17" s="125"/>
      <c r="N17" s="125"/>
      <c r="O17" s="139"/>
    </row>
    <row r="18" spans="1:15" x14ac:dyDescent="0.2">
      <c r="A18" s="62"/>
      <c r="B18" s="111"/>
      <c r="C18" s="6" t="s">
        <v>72</v>
      </c>
      <c r="D18" s="47">
        <v>41022</v>
      </c>
      <c r="E18" s="47"/>
      <c r="F18" s="124"/>
      <c r="G18" s="125"/>
      <c r="H18" s="125"/>
      <c r="I18" s="126"/>
      <c r="J18" s="115">
        <f>D18*1.4</f>
        <v>57430.799999999996</v>
      </c>
      <c r="K18" s="116"/>
      <c r="L18" s="124"/>
      <c r="M18" s="125"/>
      <c r="N18" s="125"/>
      <c r="O18" s="139"/>
    </row>
    <row r="19" spans="1:15" x14ac:dyDescent="0.2">
      <c r="A19" s="62"/>
      <c r="B19" s="111"/>
      <c r="C19" s="6" t="s">
        <v>85</v>
      </c>
      <c r="D19" s="47">
        <v>41022</v>
      </c>
      <c r="E19" s="47"/>
      <c r="F19" s="124"/>
      <c r="G19" s="125"/>
      <c r="H19" s="125"/>
      <c r="I19" s="126"/>
      <c r="J19" s="115">
        <f>D19*1.4</f>
        <v>57430.799999999996</v>
      </c>
      <c r="K19" s="116"/>
      <c r="L19" s="124"/>
      <c r="M19" s="125"/>
      <c r="N19" s="125"/>
      <c r="O19" s="139"/>
    </row>
    <row r="20" spans="1:15" x14ac:dyDescent="0.2">
      <c r="A20" s="62"/>
      <c r="B20" s="111"/>
      <c r="C20" s="6" t="s">
        <v>86</v>
      </c>
      <c r="D20" s="113">
        <f>1000+D19</f>
        <v>42022</v>
      </c>
      <c r="E20" s="114"/>
      <c r="F20" s="127"/>
      <c r="G20" s="128"/>
      <c r="H20" s="128"/>
      <c r="I20" s="129"/>
      <c r="J20" s="115">
        <f>D20*1.4</f>
        <v>58830.799999999996</v>
      </c>
      <c r="K20" s="116"/>
      <c r="L20" s="127"/>
      <c r="M20" s="128"/>
      <c r="N20" s="128"/>
      <c r="O20" s="140"/>
    </row>
    <row r="21" spans="1:15" x14ac:dyDescent="0.2">
      <c r="A21" s="62"/>
      <c r="B21" s="111"/>
      <c r="C21" s="6" t="s">
        <v>73</v>
      </c>
      <c r="D21" s="130"/>
      <c r="E21" s="131"/>
      <c r="F21" s="58">
        <v>52245.5</v>
      </c>
      <c r="G21" s="58"/>
      <c r="H21" s="58">
        <v>52245.5</v>
      </c>
      <c r="I21" s="58"/>
      <c r="J21" s="121"/>
      <c r="K21" s="123"/>
      <c r="L21" s="58">
        <f>F21*1.4</f>
        <v>73143.7</v>
      </c>
      <c r="M21" s="58"/>
      <c r="N21" s="58">
        <f>H21*1.4</f>
        <v>73143.7</v>
      </c>
      <c r="O21" s="59"/>
    </row>
    <row r="22" spans="1:15" x14ac:dyDescent="0.2">
      <c r="A22" s="62"/>
      <c r="B22" s="111"/>
      <c r="C22" s="6" t="s">
        <v>87</v>
      </c>
      <c r="D22" s="132"/>
      <c r="E22" s="133"/>
      <c r="F22" s="58">
        <v>52245.5</v>
      </c>
      <c r="G22" s="58"/>
      <c r="H22" s="58">
        <v>52245.5</v>
      </c>
      <c r="I22" s="58"/>
      <c r="J22" s="124"/>
      <c r="K22" s="126"/>
      <c r="L22" s="58">
        <f>F22*1.4</f>
        <v>73143.7</v>
      </c>
      <c r="M22" s="58"/>
      <c r="N22" s="58">
        <f>H22*1.4</f>
        <v>73143.7</v>
      </c>
      <c r="O22" s="59"/>
    </row>
    <row r="23" spans="1:15" ht="13.5" thickBot="1" x14ac:dyDescent="0.25">
      <c r="A23" s="148"/>
      <c r="B23" s="112"/>
      <c r="C23" s="8" t="s">
        <v>90</v>
      </c>
      <c r="D23" s="134"/>
      <c r="E23" s="135"/>
      <c r="F23" s="144">
        <f>2000+F22</f>
        <v>54245.5</v>
      </c>
      <c r="G23" s="144"/>
      <c r="H23" s="144">
        <f>2000+H22</f>
        <v>54245.5</v>
      </c>
      <c r="I23" s="144"/>
      <c r="J23" s="136"/>
      <c r="K23" s="137"/>
      <c r="L23" s="144">
        <f>F23*1.4</f>
        <v>75943.7</v>
      </c>
      <c r="M23" s="144"/>
      <c r="N23" s="144">
        <f>H23*1.4</f>
        <v>75943.7</v>
      </c>
      <c r="O23" s="154"/>
    </row>
  </sheetData>
  <sheetProtection password="BA19" sheet="1" objects="1" scenarios="1"/>
  <mergeCells count="80">
    <mergeCell ref="J2:N2"/>
    <mergeCell ref="J14:N14"/>
    <mergeCell ref="F11:G11"/>
    <mergeCell ref="H11:I11"/>
    <mergeCell ref="L11:M11"/>
    <mergeCell ref="N11:O11"/>
    <mergeCell ref="F4:I8"/>
    <mergeCell ref="J9:K11"/>
    <mergeCell ref="L4:O8"/>
    <mergeCell ref="A13:O13"/>
    <mergeCell ref="D9:E11"/>
    <mergeCell ref="F9:G9"/>
    <mergeCell ref="H9:I9"/>
    <mergeCell ref="L9:M9"/>
    <mergeCell ref="N9:O9"/>
    <mergeCell ref="F10:G10"/>
    <mergeCell ref="H10:I10"/>
    <mergeCell ref="L10:M10"/>
    <mergeCell ref="N10:O10"/>
    <mergeCell ref="N3:O3"/>
    <mergeCell ref="D8:E8"/>
    <mergeCell ref="J8:K8"/>
    <mergeCell ref="D7:E7"/>
    <mergeCell ref="J7:K7"/>
    <mergeCell ref="D6:E6"/>
    <mergeCell ref="J6:K6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D5:E5"/>
    <mergeCell ref="J5:K5"/>
    <mergeCell ref="J3:K3"/>
    <mergeCell ref="L3:M3"/>
    <mergeCell ref="F23:G23"/>
    <mergeCell ref="H23:I23"/>
    <mergeCell ref="L23:M23"/>
    <mergeCell ref="N23:O23"/>
    <mergeCell ref="D21:E23"/>
    <mergeCell ref="J21:K23"/>
    <mergeCell ref="F22:G22"/>
    <mergeCell ref="H22:I22"/>
    <mergeCell ref="L22:M22"/>
    <mergeCell ref="N22:O22"/>
    <mergeCell ref="F21:G21"/>
    <mergeCell ref="H21:I21"/>
    <mergeCell ref="L21:M21"/>
    <mergeCell ref="N21:O21"/>
    <mergeCell ref="F16:I20"/>
    <mergeCell ref="L16:O20"/>
    <mergeCell ref="D19:E19"/>
    <mergeCell ref="J19:K19"/>
    <mergeCell ref="D18:E18"/>
    <mergeCell ref="J18:K18"/>
    <mergeCell ref="D17:E17"/>
    <mergeCell ref="J17:K17"/>
    <mergeCell ref="L15:M15"/>
    <mergeCell ref="N15:O15"/>
    <mergeCell ref="A16:A23"/>
    <mergeCell ref="B16:B23"/>
    <mergeCell ref="D16:E16"/>
    <mergeCell ref="J16:K16"/>
    <mergeCell ref="A14:A15"/>
    <mergeCell ref="B14:B15"/>
    <mergeCell ref="C14:C15"/>
    <mergeCell ref="D14:I14"/>
    <mergeCell ref="D15:E15"/>
    <mergeCell ref="F15:G15"/>
    <mergeCell ref="H15:I15"/>
    <mergeCell ref="J15:K15"/>
    <mergeCell ref="D20:E20"/>
    <mergeCell ref="J20:K20"/>
  </mergeCells>
  <hyperlinks>
    <hyperlink ref="A16" r:id="rId1" display="http://www.oocl.com/india/eng/localinformation/localsurcharges/default.htm"/>
    <hyperlink ref="A4" r:id="rId2" display="http://www.oocl.com/india/eng/localinformation/localsurcharges/default.htm"/>
    <hyperlink ref="O2" location="'IHL CITY-ICD LIST'!A1" display="HOME"/>
    <hyperlink ref="O14" location="'IHL CITY-ICD LIST'!A1" display="HOME"/>
  </hyperlinks>
  <pageMargins left="0.7" right="0.7" top="0.75" bottom="0.75" header="0.3" footer="0.3"/>
  <pageSetup paperSize="9" scale="5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00" zoomScaleSheetLayoutView="115" workbookViewId="0">
      <selection activeCell="O2" sqref="O2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</cols>
  <sheetData>
    <row r="1" spans="1:15" ht="21" x14ac:dyDescent="0.2">
      <c r="A1" s="303" t="s">
        <v>148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5"/>
    </row>
    <row r="2" spans="1:15" x14ac:dyDescent="0.2">
      <c r="A2" s="146" t="s">
        <v>30</v>
      </c>
      <c r="B2" s="178" t="s">
        <v>31</v>
      </c>
      <c r="C2" s="100" t="s">
        <v>32</v>
      </c>
      <c r="D2" s="100" t="s">
        <v>60</v>
      </c>
      <c r="E2" s="100"/>
      <c r="F2" s="100"/>
      <c r="G2" s="100"/>
      <c r="H2" s="100"/>
      <c r="I2" s="100"/>
      <c r="J2" s="104" t="s">
        <v>56</v>
      </c>
      <c r="K2" s="179"/>
      <c r="L2" s="179"/>
      <c r="M2" s="179"/>
      <c r="N2" s="179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47">
        <v>23572</v>
      </c>
      <c r="E4" s="47"/>
      <c r="F4" s="130"/>
      <c r="G4" s="149"/>
      <c r="H4" s="149"/>
      <c r="I4" s="131"/>
      <c r="J4" s="115">
        <f>D4*1.4</f>
        <v>33000.799999999996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47">
        <v>27500</v>
      </c>
      <c r="E5" s="47"/>
      <c r="F5" s="132"/>
      <c r="G5" s="150"/>
      <c r="H5" s="150"/>
      <c r="I5" s="133"/>
      <c r="J5" s="115">
        <f>D5*1.4</f>
        <v>38500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47">
        <v>31500</v>
      </c>
      <c r="E6" s="47"/>
      <c r="F6" s="132"/>
      <c r="G6" s="150"/>
      <c r="H6" s="150"/>
      <c r="I6" s="133"/>
      <c r="J6" s="115">
        <f>D6*1.4</f>
        <v>44100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92</v>
      </c>
      <c r="D7" s="47">
        <v>38500</v>
      </c>
      <c r="E7" s="47"/>
      <c r="F7" s="132"/>
      <c r="G7" s="150"/>
      <c r="H7" s="150"/>
      <c r="I7" s="133"/>
      <c r="J7" s="115">
        <f>D7*1.4</f>
        <v>53900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93</v>
      </c>
      <c r="D8" s="47">
        <v>39500</v>
      </c>
      <c r="E8" s="47"/>
      <c r="F8" s="151"/>
      <c r="G8" s="152"/>
      <c r="H8" s="152"/>
      <c r="I8" s="153"/>
      <c r="J8" s="115">
        <f>D8*1.4</f>
        <v>55300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58">
        <v>56145.5</v>
      </c>
      <c r="G9" s="58"/>
      <c r="H9" s="58">
        <v>40145.5</v>
      </c>
      <c r="I9" s="58"/>
      <c r="J9" s="121"/>
      <c r="K9" s="123"/>
      <c r="L9" s="58">
        <f>F9*1.4</f>
        <v>78603.7</v>
      </c>
      <c r="M9" s="58"/>
      <c r="N9" s="58">
        <f>H9*1.4</f>
        <v>56203.7</v>
      </c>
      <c r="O9" s="59"/>
    </row>
    <row r="10" spans="1:15" x14ac:dyDescent="0.2">
      <c r="A10" s="62"/>
      <c r="B10" s="111"/>
      <c r="C10" s="6" t="s">
        <v>91</v>
      </c>
      <c r="D10" s="132"/>
      <c r="E10" s="133"/>
      <c r="F10" s="58">
        <v>60645.5</v>
      </c>
      <c r="G10" s="58"/>
      <c r="H10" s="58">
        <v>44645.5</v>
      </c>
      <c r="I10" s="58"/>
      <c r="J10" s="124"/>
      <c r="K10" s="126"/>
      <c r="L10" s="58">
        <f>F10*1.4</f>
        <v>84903.7</v>
      </c>
      <c r="M10" s="58"/>
      <c r="N10" s="58">
        <f>H10*1.4</f>
        <v>62503.7</v>
      </c>
      <c r="O10" s="59"/>
    </row>
    <row r="11" spans="1:15" ht="13.5" thickBot="1" x14ac:dyDescent="0.25">
      <c r="A11" s="148"/>
      <c r="B11" s="112"/>
      <c r="C11" s="8" t="s">
        <v>94</v>
      </c>
      <c r="D11" s="134"/>
      <c r="E11" s="135"/>
      <c r="F11" s="144">
        <f>2000+F10</f>
        <v>62645.5</v>
      </c>
      <c r="G11" s="144"/>
      <c r="H11" s="144">
        <f>2000+H10</f>
        <v>46645.5</v>
      </c>
      <c r="I11" s="144"/>
      <c r="J11" s="136"/>
      <c r="K11" s="137"/>
      <c r="L11" s="144">
        <f>F11*1.4</f>
        <v>87703.7</v>
      </c>
      <c r="M11" s="144"/>
      <c r="N11" s="144">
        <f>H11*1.4</f>
        <v>65303.7</v>
      </c>
      <c r="O11" s="154"/>
    </row>
  </sheetData>
  <sheetProtection password="BA19" sheet="1" objects="1" scenarios="1"/>
  <mergeCells count="40">
    <mergeCell ref="J2:N2"/>
    <mergeCell ref="F11:G11"/>
    <mergeCell ref="H11:I11"/>
    <mergeCell ref="L11:M11"/>
    <mergeCell ref="N11:O11"/>
    <mergeCell ref="N10:O10"/>
    <mergeCell ref="N9:O9"/>
    <mergeCell ref="L3:M3"/>
    <mergeCell ref="N3:O3"/>
    <mergeCell ref="L4:O8"/>
    <mergeCell ref="D9:E11"/>
    <mergeCell ref="J9:K11"/>
    <mergeCell ref="F10:G10"/>
    <mergeCell ref="H10:I10"/>
    <mergeCell ref="L10:M10"/>
    <mergeCell ref="F9:G9"/>
    <mergeCell ref="H9:I9"/>
    <mergeCell ref="L9:M9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55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00" zoomScaleSheetLayoutView="115" workbookViewId="0">
      <selection activeCell="O2" sqref="O2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</cols>
  <sheetData>
    <row r="1" spans="1:15" ht="21.75" thickBot="1" x14ac:dyDescent="0.25">
      <c r="A1" s="92" t="s">
        <v>147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182">
        <v>45500</v>
      </c>
      <c r="E4" s="183"/>
      <c r="F4" s="130"/>
      <c r="G4" s="149"/>
      <c r="H4" s="149"/>
      <c r="I4" s="131"/>
      <c r="J4" s="219">
        <f t="shared" ref="J4:J8" si="0">+D4+(D4*0.4)</f>
        <v>63700</v>
      </c>
      <c r="K4" s="220"/>
      <c r="L4" s="130"/>
      <c r="M4" s="149"/>
      <c r="N4" s="149"/>
      <c r="O4" s="131"/>
    </row>
    <row r="5" spans="1:15" x14ac:dyDescent="0.2">
      <c r="A5" s="62"/>
      <c r="B5" s="111"/>
      <c r="C5" s="6" t="s">
        <v>71</v>
      </c>
      <c r="D5" s="182">
        <v>51500</v>
      </c>
      <c r="E5" s="183"/>
      <c r="F5" s="132"/>
      <c r="G5" s="150"/>
      <c r="H5" s="150"/>
      <c r="I5" s="133"/>
      <c r="J5" s="219">
        <f t="shared" si="0"/>
        <v>72100</v>
      </c>
      <c r="K5" s="220"/>
      <c r="L5" s="132"/>
      <c r="M5" s="150"/>
      <c r="N5" s="150"/>
      <c r="O5" s="133"/>
    </row>
    <row r="6" spans="1:15" x14ac:dyDescent="0.2">
      <c r="A6" s="62"/>
      <c r="B6" s="111"/>
      <c r="C6" s="6" t="s">
        <v>72</v>
      </c>
      <c r="D6" s="182">
        <v>56500</v>
      </c>
      <c r="E6" s="183"/>
      <c r="F6" s="132"/>
      <c r="G6" s="150"/>
      <c r="H6" s="150"/>
      <c r="I6" s="133"/>
      <c r="J6" s="219">
        <f t="shared" si="0"/>
        <v>79100</v>
      </c>
      <c r="K6" s="220"/>
      <c r="L6" s="132"/>
      <c r="M6" s="150"/>
      <c r="N6" s="150"/>
      <c r="O6" s="133"/>
    </row>
    <row r="7" spans="1:15" x14ac:dyDescent="0.2">
      <c r="A7" s="62"/>
      <c r="B7" s="111"/>
      <c r="C7" s="6" t="s">
        <v>88</v>
      </c>
      <c r="D7" s="182">
        <v>62500</v>
      </c>
      <c r="E7" s="183"/>
      <c r="F7" s="132"/>
      <c r="G7" s="150"/>
      <c r="H7" s="150"/>
      <c r="I7" s="133"/>
      <c r="J7" s="219">
        <f t="shared" si="0"/>
        <v>87500</v>
      </c>
      <c r="K7" s="220"/>
      <c r="L7" s="132"/>
      <c r="M7" s="150"/>
      <c r="N7" s="150"/>
      <c r="O7" s="133"/>
    </row>
    <row r="8" spans="1:15" x14ac:dyDescent="0.2">
      <c r="A8" s="62"/>
      <c r="B8" s="111"/>
      <c r="C8" s="6" t="s">
        <v>89</v>
      </c>
      <c r="D8" s="113">
        <v>63500</v>
      </c>
      <c r="E8" s="114"/>
      <c r="F8" s="151"/>
      <c r="G8" s="152"/>
      <c r="H8" s="152"/>
      <c r="I8" s="153"/>
      <c r="J8" s="219">
        <f t="shared" si="0"/>
        <v>88900</v>
      </c>
      <c r="K8" s="220"/>
      <c r="L8" s="151"/>
      <c r="M8" s="152"/>
      <c r="N8" s="152"/>
      <c r="O8" s="153"/>
    </row>
    <row r="9" spans="1:15" x14ac:dyDescent="0.2">
      <c r="A9" s="62"/>
      <c r="B9" s="111"/>
      <c r="C9" s="6" t="s">
        <v>73</v>
      </c>
      <c r="D9" s="130"/>
      <c r="E9" s="131"/>
      <c r="F9" s="113">
        <v>85500</v>
      </c>
      <c r="G9" s="114"/>
      <c r="H9" s="113">
        <v>85500</v>
      </c>
      <c r="I9" s="114"/>
      <c r="J9" s="229"/>
      <c r="K9" s="230"/>
      <c r="L9" s="219">
        <f>+F9+(F9*0.4)</f>
        <v>119700</v>
      </c>
      <c r="M9" s="220"/>
      <c r="N9" s="219">
        <f>+H9+(H9*0.4)</f>
        <v>119700</v>
      </c>
      <c r="O9" s="221"/>
    </row>
    <row r="10" spans="1:15" x14ac:dyDescent="0.2">
      <c r="A10" s="62"/>
      <c r="B10" s="111"/>
      <c r="C10" s="6" t="s">
        <v>87</v>
      </c>
      <c r="D10" s="132"/>
      <c r="E10" s="133"/>
      <c r="F10" s="113">
        <v>97500</v>
      </c>
      <c r="G10" s="114"/>
      <c r="H10" s="113">
        <v>97500</v>
      </c>
      <c r="I10" s="114"/>
      <c r="J10" s="231"/>
      <c r="K10" s="232"/>
      <c r="L10" s="219">
        <f>+F10+(F10*0.4)</f>
        <v>136500</v>
      </c>
      <c r="M10" s="220"/>
      <c r="N10" s="219">
        <f>+H10+(H10*0.4)</f>
        <v>136500</v>
      </c>
      <c r="O10" s="221"/>
    </row>
    <row r="11" spans="1:15" x14ac:dyDescent="0.2">
      <c r="A11" s="107"/>
      <c r="B11" s="111"/>
      <c r="C11" s="6" t="s">
        <v>90</v>
      </c>
      <c r="D11" s="151"/>
      <c r="E11" s="153"/>
      <c r="F11" s="113">
        <f>+F10+2000</f>
        <v>99500</v>
      </c>
      <c r="G11" s="114"/>
      <c r="H11" s="113">
        <f>+H10+2000</f>
        <v>99500</v>
      </c>
      <c r="I11" s="114"/>
      <c r="J11" s="238"/>
      <c r="K11" s="239"/>
      <c r="L11" s="219">
        <f>+F11+(F11*0.4)</f>
        <v>139300</v>
      </c>
      <c r="M11" s="220"/>
      <c r="N11" s="219">
        <f>+H11+(H11*0.4)</f>
        <v>139300</v>
      </c>
      <c r="O11" s="221"/>
    </row>
  </sheetData>
  <sheetProtection password="BA19" sheet="1" objects="1" scenarios="1"/>
  <mergeCells count="40">
    <mergeCell ref="F10:G10"/>
    <mergeCell ref="F9:G9"/>
    <mergeCell ref="H9:I9"/>
    <mergeCell ref="L9:M9"/>
    <mergeCell ref="F4:I8"/>
    <mergeCell ref="H10:I10"/>
    <mergeCell ref="N9:O9"/>
    <mergeCell ref="N11:O11"/>
    <mergeCell ref="J4:K4"/>
    <mergeCell ref="J5:K5"/>
    <mergeCell ref="J6:K6"/>
    <mergeCell ref="J7:K7"/>
    <mergeCell ref="J8:K8"/>
    <mergeCell ref="L10:M10"/>
    <mergeCell ref="N10:O10"/>
    <mergeCell ref="J9:K11"/>
    <mergeCell ref="L4:O8"/>
    <mergeCell ref="B4:B11"/>
    <mergeCell ref="D4:E4"/>
    <mergeCell ref="D5:E5"/>
    <mergeCell ref="D7:E7"/>
    <mergeCell ref="D8:E8"/>
    <mergeCell ref="D6:E6"/>
    <mergeCell ref="D9:E11"/>
    <mergeCell ref="F11:G11"/>
    <mergeCell ref="H11:I11"/>
    <mergeCell ref="L11:M11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N3:O3"/>
    <mergeCell ref="J2:N2"/>
    <mergeCell ref="L3:M3"/>
    <mergeCell ref="A4:A11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115" zoomScaleNormal="100" zoomScaleSheetLayoutView="115" workbookViewId="0">
      <selection activeCell="O2" sqref="O2"/>
    </sheetView>
  </sheetViews>
  <sheetFormatPr defaultRowHeight="12.75" x14ac:dyDescent="0.2"/>
  <cols>
    <col min="1" max="1" width="12.42578125" bestFit="1" customWidth="1"/>
    <col min="2" max="2" width="5.42578125" bestFit="1" customWidth="1"/>
    <col min="3" max="3" width="15.42578125" bestFit="1" customWidth="1"/>
  </cols>
  <sheetData>
    <row r="1" spans="1:15" ht="21.75" thickBot="1" x14ac:dyDescent="0.25">
      <c r="A1" s="306" t="s">
        <v>146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8"/>
    </row>
    <row r="2" spans="1:15" x14ac:dyDescent="0.2">
      <c r="A2" s="158" t="s">
        <v>30</v>
      </c>
      <c r="B2" s="160" t="s">
        <v>31</v>
      </c>
      <c r="C2" s="162" t="s">
        <v>32</v>
      </c>
      <c r="D2" s="162" t="s">
        <v>60</v>
      </c>
      <c r="E2" s="162"/>
      <c r="F2" s="162"/>
      <c r="G2" s="162"/>
      <c r="H2" s="162"/>
      <c r="I2" s="162"/>
      <c r="J2" s="165" t="s">
        <v>56</v>
      </c>
      <c r="K2" s="166"/>
      <c r="L2" s="166"/>
      <c r="M2" s="166"/>
      <c r="N2" s="166"/>
      <c r="O2" s="27" t="s">
        <v>173</v>
      </c>
    </row>
    <row r="3" spans="1:15" x14ac:dyDescent="0.2">
      <c r="A3" s="89"/>
      <c r="B3" s="161"/>
      <c r="C3" s="60"/>
      <c r="D3" s="60" t="s">
        <v>33</v>
      </c>
      <c r="E3" s="60"/>
      <c r="F3" s="60" t="s">
        <v>34</v>
      </c>
      <c r="G3" s="60"/>
      <c r="H3" s="60" t="s">
        <v>35</v>
      </c>
      <c r="I3" s="60"/>
      <c r="J3" s="90" t="s">
        <v>33</v>
      </c>
      <c r="K3" s="164"/>
      <c r="L3" s="60" t="s">
        <v>34</v>
      </c>
      <c r="M3" s="60"/>
      <c r="N3" s="60" t="s">
        <v>35</v>
      </c>
      <c r="O3" s="61"/>
    </row>
    <row r="4" spans="1:15" x14ac:dyDescent="0.2">
      <c r="A4" s="62" t="s">
        <v>45</v>
      </c>
      <c r="B4" s="110" t="s">
        <v>37</v>
      </c>
      <c r="C4" s="18" t="s">
        <v>70</v>
      </c>
      <c r="D4" s="57">
        <v>15245</v>
      </c>
      <c r="E4" s="57"/>
      <c r="F4" s="256"/>
      <c r="G4" s="262"/>
      <c r="H4" s="262"/>
      <c r="I4" s="257"/>
      <c r="J4" s="113">
        <f>D4*1.4</f>
        <v>21343</v>
      </c>
      <c r="K4" s="114"/>
      <c r="L4" s="267"/>
      <c r="M4" s="268"/>
      <c r="N4" s="268"/>
      <c r="O4" s="269"/>
    </row>
    <row r="5" spans="1:15" x14ac:dyDescent="0.2">
      <c r="A5" s="62"/>
      <c r="B5" s="111"/>
      <c r="C5" s="18" t="s">
        <v>71</v>
      </c>
      <c r="D5" s="57">
        <v>17395</v>
      </c>
      <c r="E5" s="57"/>
      <c r="F5" s="258"/>
      <c r="G5" s="263"/>
      <c r="H5" s="263"/>
      <c r="I5" s="259"/>
      <c r="J5" s="113">
        <f>D5*1.4</f>
        <v>24353</v>
      </c>
      <c r="K5" s="114"/>
      <c r="L5" s="270"/>
      <c r="M5" s="271"/>
      <c r="N5" s="271"/>
      <c r="O5" s="272"/>
    </row>
    <row r="6" spans="1:15" x14ac:dyDescent="0.2">
      <c r="A6" s="62"/>
      <c r="B6" s="111"/>
      <c r="C6" s="18" t="s">
        <v>72</v>
      </c>
      <c r="D6" s="57">
        <v>20045</v>
      </c>
      <c r="E6" s="57"/>
      <c r="F6" s="258"/>
      <c r="G6" s="263"/>
      <c r="H6" s="263"/>
      <c r="I6" s="259"/>
      <c r="J6" s="113">
        <f>D6*1.4</f>
        <v>28063</v>
      </c>
      <c r="K6" s="114"/>
      <c r="L6" s="270"/>
      <c r="M6" s="271"/>
      <c r="N6" s="271"/>
      <c r="O6" s="272"/>
    </row>
    <row r="7" spans="1:15" x14ac:dyDescent="0.2">
      <c r="A7" s="62"/>
      <c r="B7" s="111"/>
      <c r="C7" s="18" t="s">
        <v>88</v>
      </c>
      <c r="D7" s="57">
        <v>21145</v>
      </c>
      <c r="E7" s="57"/>
      <c r="F7" s="258"/>
      <c r="G7" s="263"/>
      <c r="H7" s="263"/>
      <c r="I7" s="259"/>
      <c r="J7" s="113">
        <f>D7*1.4</f>
        <v>29602.999999999996</v>
      </c>
      <c r="K7" s="114"/>
      <c r="L7" s="270"/>
      <c r="M7" s="271"/>
      <c r="N7" s="271"/>
      <c r="O7" s="272"/>
    </row>
    <row r="8" spans="1:15" x14ac:dyDescent="0.2">
      <c r="A8" s="62"/>
      <c r="B8" s="111"/>
      <c r="C8" s="18" t="s">
        <v>89</v>
      </c>
      <c r="D8" s="57">
        <f>1000+D7</f>
        <v>22145</v>
      </c>
      <c r="E8" s="57"/>
      <c r="F8" s="264"/>
      <c r="G8" s="265"/>
      <c r="H8" s="265"/>
      <c r="I8" s="266"/>
      <c r="J8" s="113">
        <f>D8*1.4</f>
        <v>31002.999999999996</v>
      </c>
      <c r="K8" s="114"/>
      <c r="L8" s="273"/>
      <c r="M8" s="274"/>
      <c r="N8" s="274"/>
      <c r="O8" s="275"/>
    </row>
    <row r="9" spans="1:15" x14ac:dyDescent="0.2">
      <c r="A9" s="62"/>
      <c r="B9" s="111"/>
      <c r="C9" s="18" t="s">
        <v>73</v>
      </c>
      <c r="D9" s="256"/>
      <c r="E9" s="257"/>
      <c r="F9" s="57">
        <v>26365</v>
      </c>
      <c r="G9" s="57"/>
      <c r="H9" s="57">
        <v>26365</v>
      </c>
      <c r="I9" s="57"/>
      <c r="J9" s="267"/>
      <c r="K9" s="277"/>
      <c r="L9" s="47">
        <f>F9*1.4</f>
        <v>36911</v>
      </c>
      <c r="M9" s="47"/>
      <c r="N9" s="47">
        <f>H9*1.4</f>
        <v>36911</v>
      </c>
      <c r="O9" s="48"/>
    </row>
    <row r="10" spans="1:15" x14ac:dyDescent="0.2">
      <c r="A10" s="62"/>
      <c r="B10" s="111"/>
      <c r="C10" s="18" t="s">
        <v>91</v>
      </c>
      <c r="D10" s="258"/>
      <c r="E10" s="259"/>
      <c r="F10" s="57">
        <v>29115</v>
      </c>
      <c r="G10" s="57"/>
      <c r="H10" s="57">
        <v>29115</v>
      </c>
      <c r="I10" s="57"/>
      <c r="J10" s="270"/>
      <c r="K10" s="278"/>
      <c r="L10" s="47">
        <f>F10*1.4</f>
        <v>40761</v>
      </c>
      <c r="M10" s="47"/>
      <c r="N10" s="47">
        <f>H10*1.4</f>
        <v>40761</v>
      </c>
      <c r="O10" s="48"/>
    </row>
    <row r="11" spans="1:15" x14ac:dyDescent="0.2">
      <c r="A11" s="62"/>
      <c r="B11" s="177"/>
      <c r="C11" s="18" t="s">
        <v>89</v>
      </c>
      <c r="D11" s="264"/>
      <c r="E11" s="266"/>
      <c r="F11" s="47">
        <f>2000+F10</f>
        <v>31115</v>
      </c>
      <c r="G11" s="47"/>
      <c r="H11" s="47">
        <f>2000+H10</f>
        <v>31115</v>
      </c>
      <c r="I11" s="47"/>
      <c r="J11" s="273"/>
      <c r="K11" s="288"/>
      <c r="L11" s="47">
        <f>F11*1.4</f>
        <v>43561</v>
      </c>
      <c r="M11" s="47"/>
      <c r="N11" s="47">
        <f>H11*1.4</f>
        <v>43561</v>
      </c>
      <c r="O11" s="48"/>
    </row>
    <row r="12" spans="1:15" x14ac:dyDescent="0.2">
      <c r="A12" s="107" t="s">
        <v>65</v>
      </c>
      <c r="B12" s="110" t="s">
        <v>37</v>
      </c>
      <c r="C12" s="18" t="s">
        <v>70</v>
      </c>
      <c r="D12" s="47">
        <v>14575</v>
      </c>
      <c r="E12" s="47"/>
      <c r="F12" s="130"/>
      <c r="G12" s="149"/>
      <c r="H12" s="149"/>
      <c r="I12" s="131"/>
      <c r="J12" s="113">
        <f>D12*1.4</f>
        <v>20405</v>
      </c>
      <c r="K12" s="114"/>
      <c r="L12" s="121"/>
      <c r="M12" s="122"/>
      <c r="N12" s="122"/>
      <c r="O12" s="138"/>
    </row>
    <row r="13" spans="1:15" x14ac:dyDescent="0.2">
      <c r="A13" s="222"/>
      <c r="B13" s="111"/>
      <c r="C13" s="18" t="s">
        <v>71</v>
      </c>
      <c r="D13" s="47">
        <v>16725</v>
      </c>
      <c r="E13" s="47"/>
      <c r="F13" s="132"/>
      <c r="G13" s="150"/>
      <c r="H13" s="150"/>
      <c r="I13" s="133"/>
      <c r="J13" s="113">
        <f>D13*1.4</f>
        <v>23415</v>
      </c>
      <c r="K13" s="114"/>
      <c r="L13" s="124"/>
      <c r="M13" s="125"/>
      <c r="N13" s="125"/>
      <c r="O13" s="139"/>
    </row>
    <row r="14" spans="1:15" x14ac:dyDescent="0.2">
      <c r="A14" s="222"/>
      <c r="B14" s="111"/>
      <c r="C14" s="18" t="s">
        <v>72</v>
      </c>
      <c r="D14" s="47">
        <v>18375</v>
      </c>
      <c r="E14" s="47"/>
      <c r="F14" s="132"/>
      <c r="G14" s="150"/>
      <c r="H14" s="150"/>
      <c r="I14" s="133"/>
      <c r="J14" s="113">
        <f>D14*1.4</f>
        <v>25725</v>
      </c>
      <c r="K14" s="114"/>
      <c r="L14" s="124"/>
      <c r="M14" s="125"/>
      <c r="N14" s="125"/>
      <c r="O14" s="139"/>
    </row>
    <row r="15" spans="1:15" x14ac:dyDescent="0.2">
      <c r="A15" s="222"/>
      <c r="B15" s="111"/>
      <c r="C15" s="18" t="s">
        <v>88</v>
      </c>
      <c r="D15" s="47">
        <v>19975</v>
      </c>
      <c r="E15" s="47"/>
      <c r="F15" s="132"/>
      <c r="G15" s="150"/>
      <c r="H15" s="150"/>
      <c r="I15" s="133"/>
      <c r="J15" s="113">
        <f>D15*1.4</f>
        <v>27965</v>
      </c>
      <c r="K15" s="114"/>
      <c r="L15" s="124"/>
      <c r="M15" s="125"/>
      <c r="N15" s="125"/>
      <c r="O15" s="139"/>
    </row>
    <row r="16" spans="1:15" x14ac:dyDescent="0.2">
      <c r="A16" s="222"/>
      <c r="B16" s="111"/>
      <c r="C16" s="18" t="s">
        <v>89</v>
      </c>
      <c r="D16" s="47">
        <f>1000+D15</f>
        <v>20975</v>
      </c>
      <c r="E16" s="47"/>
      <c r="F16" s="151"/>
      <c r="G16" s="152"/>
      <c r="H16" s="152"/>
      <c r="I16" s="153"/>
      <c r="J16" s="113">
        <f>D16*1.4</f>
        <v>29364.999999999996</v>
      </c>
      <c r="K16" s="114"/>
      <c r="L16" s="127"/>
      <c r="M16" s="128"/>
      <c r="N16" s="128"/>
      <c r="O16" s="140"/>
    </row>
    <row r="17" spans="1:15" x14ac:dyDescent="0.2">
      <c r="A17" s="222"/>
      <c r="B17" s="111"/>
      <c r="C17" s="18" t="s">
        <v>73</v>
      </c>
      <c r="D17" s="130"/>
      <c r="E17" s="131"/>
      <c r="F17" s="47">
        <v>24675</v>
      </c>
      <c r="G17" s="47"/>
      <c r="H17" s="47">
        <v>24675</v>
      </c>
      <c r="I17" s="47"/>
      <c r="J17" s="121"/>
      <c r="K17" s="123"/>
      <c r="L17" s="47">
        <f>F17*1.4</f>
        <v>34545</v>
      </c>
      <c r="M17" s="47"/>
      <c r="N17" s="47">
        <f>H17*1.4</f>
        <v>34545</v>
      </c>
      <c r="O17" s="48"/>
    </row>
    <row r="18" spans="1:15" x14ac:dyDescent="0.2">
      <c r="A18" s="222"/>
      <c r="B18" s="111"/>
      <c r="C18" s="18" t="s">
        <v>91</v>
      </c>
      <c r="D18" s="132"/>
      <c r="E18" s="133"/>
      <c r="F18" s="47">
        <v>26825</v>
      </c>
      <c r="G18" s="47"/>
      <c r="H18" s="47">
        <v>26825</v>
      </c>
      <c r="I18" s="47"/>
      <c r="J18" s="124"/>
      <c r="K18" s="126"/>
      <c r="L18" s="47">
        <f>F18*1.4</f>
        <v>37555</v>
      </c>
      <c r="M18" s="47"/>
      <c r="N18" s="47">
        <f>H18*1.4</f>
        <v>37555</v>
      </c>
      <c r="O18" s="48"/>
    </row>
    <row r="19" spans="1:15" ht="13.5" thickBot="1" x14ac:dyDescent="0.25">
      <c r="A19" s="223"/>
      <c r="B19" s="112"/>
      <c r="C19" s="21" t="s">
        <v>89</v>
      </c>
      <c r="D19" s="134"/>
      <c r="E19" s="135"/>
      <c r="F19" s="55">
        <f>2000+F18</f>
        <v>28825</v>
      </c>
      <c r="G19" s="55"/>
      <c r="H19" s="55">
        <f>2000+H18</f>
        <v>28825</v>
      </c>
      <c r="I19" s="55"/>
      <c r="J19" s="136"/>
      <c r="K19" s="137"/>
      <c r="L19" s="55">
        <f>F19*1.4</f>
        <v>40355</v>
      </c>
      <c r="M19" s="55"/>
      <c r="N19" s="55">
        <f>H19*1.4</f>
        <v>40355</v>
      </c>
      <c r="O19" s="56"/>
    </row>
  </sheetData>
  <sheetProtection password="BA19" sheet="1" objects="1" scenarios="1"/>
  <mergeCells count="68">
    <mergeCell ref="L19:M19"/>
    <mergeCell ref="N19:O19"/>
    <mergeCell ref="N18:O18"/>
    <mergeCell ref="N17:O17"/>
    <mergeCell ref="F11:G11"/>
    <mergeCell ref="H11:I11"/>
    <mergeCell ref="L11:M11"/>
    <mergeCell ref="N11:O11"/>
    <mergeCell ref="L18:M18"/>
    <mergeCell ref="F17:G17"/>
    <mergeCell ref="H17:I17"/>
    <mergeCell ref="L17:M17"/>
    <mergeCell ref="L12:O16"/>
    <mergeCell ref="H18:I18"/>
    <mergeCell ref="F19:G19"/>
    <mergeCell ref="H19:I19"/>
    <mergeCell ref="J2:N2"/>
    <mergeCell ref="N10:O10"/>
    <mergeCell ref="N9:O9"/>
    <mergeCell ref="L3:M3"/>
    <mergeCell ref="N3:O3"/>
    <mergeCell ref="L4:O8"/>
    <mergeCell ref="D15:E15"/>
    <mergeCell ref="J15:K15"/>
    <mergeCell ref="D13:E13"/>
    <mergeCell ref="J13:K13"/>
    <mergeCell ref="A12:A19"/>
    <mergeCell ref="B12:B19"/>
    <mergeCell ref="D12:E12"/>
    <mergeCell ref="J12:K12"/>
    <mergeCell ref="D14:E14"/>
    <mergeCell ref="J14:K14"/>
    <mergeCell ref="D16:E16"/>
    <mergeCell ref="J16:K16"/>
    <mergeCell ref="F12:I16"/>
    <mergeCell ref="D17:E19"/>
    <mergeCell ref="J17:K19"/>
    <mergeCell ref="F18:G18"/>
    <mergeCell ref="D9:E11"/>
    <mergeCell ref="J9:K11"/>
    <mergeCell ref="F10:G10"/>
    <mergeCell ref="H10:I10"/>
    <mergeCell ref="L10:M10"/>
    <mergeCell ref="F9:G9"/>
    <mergeCell ref="H9:I9"/>
    <mergeCell ref="L9:M9"/>
    <mergeCell ref="D6:E6"/>
    <mergeCell ref="J6:K6"/>
    <mergeCell ref="D7:E7"/>
    <mergeCell ref="J7:K7"/>
    <mergeCell ref="D5:E5"/>
    <mergeCell ref="J5:K5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</mergeCells>
  <hyperlinks>
    <hyperlink ref="A4" r:id="rId1" display="http://www.oocl.com/india/eng/localinformation/localsurcharges/Local+Surcharge+for+Mundra.htm"/>
    <hyperlink ref="O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="115" zoomScaleNormal="130" zoomScaleSheetLayoutView="115" workbookViewId="0">
      <selection activeCell="A12" sqref="A12:O12"/>
    </sheetView>
  </sheetViews>
  <sheetFormatPr defaultRowHeight="12.75" x14ac:dyDescent="0.2"/>
  <cols>
    <col min="3" max="3" width="15.42578125" bestFit="1" customWidth="1"/>
  </cols>
  <sheetData>
    <row r="1" spans="1:15" ht="21.75" thickBot="1" x14ac:dyDescent="0.25">
      <c r="A1" s="92" t="s">
        <v>137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95" t="s">
        <v>30</v>
      </c>
      <c r="B2" s="97" t="s">
        <v>31</v>
      </c>
      <c r="C2" s="99" t="s">
        <v>32</v>
      </c>
      <c r="D2" s="101" t="s">
        <v>60</v>
      </c>
      <c r="E2" s="102"/>
      <c r="F2" s="102"/>
      <c r="G2" s="102"/>
      <c r="H2" s="102"/>
      <c r="I2" s="103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96"/>
      <c r="B3" s="98"/>
      <c r="C3" s="100"/>
      <c r="D3" s="104" t="s">
        <v>33</v>
      </c>
      <c r="E3" s="105"/>
      <c r="F3" s="104" t="s">
        <v>34</v>
      </c>
      <c r="G3" s="105"/>
      <c r="H3" s="104" t="s">
        <v>35</v>
      </c>
      <c r="I3" s="105"/>
      <c r="J3" s="104" t="s">
        <v>33</v>
      </c>
      <c r="K3" s="105"/>
      <c r="L3" s="104" t="s">
        <v>34</v>
      </c>
      <c r="M3" s="105"/>
      <c r="N3" s="104" t="s">
        <v>35</v>
      </c>
      <c r="O3" s="106"/>
    </row>
    <row r="4" spans="1:15" x14ac:dyDescent="0.2">
      <c r="A4" s="107" t="s">
        <v>36</v>
      </c>
      <c r="B4" s="110" t="s">
        <v>37</v>
      </c>
      <c r="C4" s="6" t="s">
        <v>70</v>
      </c>
      <c r="D4" s="113">
        <v>17372</v>
      </c>
      <c r="E4" s="114"/>
      <c r="F4" s="121"/>
      <c r="G4" s="122"/>
      <c r="H4" s="122"/>
      <c r="I4" s="123"/>
      <c r="J4" s="115">
        <f>D4*1.4</f>
        <v>24320.799999999999</v>
      </c>
      <c r="K4" s="116"/>
      <c r="L4" s="121"/>
      <c r="M4" s="122"/>
      <c r="N4" s="122"/>
      <c r="O4" s="138"/>
    </row>
    <row r="5" spans="1:15" x14ac:dyDescent="0.2">
      <c r="A5" s="108"/>
      <c r="B5" s="111"/>
      <c r="C5" s="6" t="s">
        <v>71</v>
      </c>
      <c r="D5" s="113">
        <v>19522</v>
      </c>
      <c r="E5" s="114"/>
      <c r="F5" s="124"/>
      <c r="G5" s="125"/>
      <c r="H5" s="125"/>
      <c r="I5" s="126"/>
      <c r="J5" s="115">
        <f>D5*1.4</f>
        <v>27330.799999999999</v>
      </c>
      <c r="K5" s="116"/>
      <c r="L5" s="124"/>
      <c r="M5" s="125"/>
      <c r="N5" s="125"/>
      <c r="O5" s="139"/>
    </row>
    <row r="6" spans="1:15" x14ac:dyDescent="0.2">
      <c r="A6" s="108"/>
      <c r="B6" s="111"/>
      <c r="C6" s="6" t="s">
        <v>72</v>
      </c>
      <c r="D6" s="113">
        <v>21172</v>
      </c>
      <c r="E6" s="114"/>
      <c r="F6" s="124"/>
      <c r="G6" s="125"/>
      <c r="H6" s="125"/>
      <c r="I6" s="126"/>
      <c r="J6" s="115">
        <f>D6*1.4</f>
        <v>29640.799999999999</v>
      </c>
      <c r="K6" s="116"/>
      <c r="L6" s="124"/>
      <c r="M6" s="125"/>
      <c r="N6" s="125"/>
      <c r="O6" s="139"/>
    </row>
    <row r="7" spans="1:15" x14ac:dyDescent="0.2">
      <c r="A7" s="108"/>
      <c r="B7" s="111"/>
      <c r="C7" s="6" t="s">
        <v>92</v>
      </c>
      <c r="D7" s="113">
        <v>23897</v>
      </c>
      <c r="E7" s="114"/>
      <c r="F7" s="124"/>
      <c r="G7" s="125"/>
      <c r="H7" s="125"/>
      <c r="I7" s="126"/>
      <c r="J7" s="115">
        <f>D7*1.4</f>
        <v>33455.799999999996</v>
      </c>
      <c r="K7" s="116"/>
      <c r="L7" s="124"/>
      <c r="M7" s="125"/>
      <c r="N7" s="125"/>
      <c r="O7" s="139"/>
    </row>
    <row r="8" spans="1:15" x14ac:dyDescent="0.2">
      <c r="A8" s="108"/>
      <c r="B8" s="111"/>
      <c r="C8" s="6" t="s">
        <v>93</v>
      </c>
      <c r="D8" s="130" t="s">
        <v>43</v>
      </c>
      <c r="E8" s="131"/>
      <c r="F8" s="127"/>
      <c r="G8" s="128"/>
      <c r="H8" s="128"/>
      <c r="I8" s="129"/>
      <c r="J8" s="121"/>
      <c r="K8" s="123"/>
      <c r="L8" s="127"/>
      <c r="M8" s="128"/>
      <c r="N8" s="128"/>
      <c r="O8" s="140"/>
    </row>
    <row r="9" spans="1:15" x14ac:dyDescent="0.2">
      <c r="A9" s="108"/>
      <c r="B9" s="111"/>
      <c r="C9" s="6" t="s">
        <v>73</v>
      </c>
      <c r="D9" s="132"/>
      <c r="E9" s="133"/>
      <c r="F9" s="115">
        <v>38445.5</v>
      </c>
      <c r="G9" s="116"/>
      <c r="H9" s="115">
        <v>38445.5</v>
      </c>
      <c r="I9" s="116"/>
      <c r="J9" s="124"/>
      <c r="K9" s="126"/>
      <c r="L9" s="115">
        <f>F9*1.4</f>
        <v>53823.7</v>
      </c>
      <c r="M9" s="116"/>
      <c r="N9" s="115">
        <f>H9*1.4</f>
        <v>53823.7</v>
      </c>
      <c r="O9" s="117"/>
    </row>
    <row r="10" spans="1:15" x14ac:dyDescent="0.2">
      <c r="A10" s="108"/>
      <c r="B10" s="111"/>
      <c r="C10" s="6" t="s">
        <v>91</v>
      </c>
      <c r="D10" s="132"/>
      <c r="E10" s="133"/>
      <c r="F10" s="115">
        <v>41695.5</v>
      </c>
      <c r="G10" s="116"/>
      <c r="H10" s="115">
        <v>41695.5</v>
      </c>
      <c r="I10" s="116"/>
      <c r="J10" s="124"/>
      <c r="K10" s="126"/>
      <c r="L10" s="115">
        <f>F10*1.4</f>
        <v>58373.7</v>
      </c>
      <c r="M10" s="116"/>
      <c r="N10" s="115">
        <f>H10*1.4</f>
        <v>58373.7</v>
      </c>
      <c r="O10" s="117"/>
    </row>
    <row r="11" spans="1:15" ht="13.5" thickBot="1" x14ac:dyDescent="0.25">
      <c r="A11" s="109"/>
      <c r="B11" s="112"/>
      <c r="C11" s="8" t="s">
        <v>94</v>
      </c>
      <c r="D11" s="134"/>
      <c r="E11" s="135"/>
      <c r="F11" s="141">
        <f>2000+F10</f>
        <v>43695.5</v>
      </c>
      <c r="G11" s="142"/>
      <c r="H11" s="141">
        <f>2000+H10</f>
        <v>43695.5</v>
      </c>
      <c r="I11" s="142"/>
      <c r="J11" s="136"/>
      <c r="K11" s="137"/>
      <c r="L11" s="115">
        <f>F11*1.4</f>
        <v>61173.7</v>
      </c>
      <c r="M11" s="116"/>
      <c r="N11" s="115">
        <f>H11*1.4</f>
        <v>61173.7</v>
      </c>
      <c r="O11" s="117"/>
    </row>
    <row r="12" spans="1:15" ht="13.5" thickBot="1" x14ac:dyDescent="0.2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/>
    </row>
    <row r="13" spans="1:15" ht="21.75" thickBot="1" x14ac:dyDescent="0.25">
      <c r="A13" s="92" t="s">
        <v>138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4"/>
    </row>
    <row r="14" spans="1:15" x14ac:dyDescent="0.2">
      <c r="A14" s="95" t="s">
        <v>30</v>
      </c>
      <c r="B14" s="97" t="s">
        <v>31</v>
      </c>
      <c r="C14" s="99" t="s">
        <v>32</v>
      </c>
      <c r="D14" s="101" t="s">
        <v>60</v>
      </c>
      <c r="E14" s="102"/>
      <c r="F14" s="102"/>
      <c r="G14" s="102"/>
      <c r="H14" s="102"/>
      <c r="I14" s="103"/>
      <c r="J14" s="101" t="s">
        <v>56</v>
      </c>
      <c r="K14" s="102"/>
      <c r="L14" s="102"/>
      <c r="M14" s="102"/>
      <c r="N14" s="102"/>
      <c r="O14" s="27" t="s">
        <v>173</v>
      </c>
    </row>
    <row r="15" spans="1:15" x14ac:dyDescent="0.2">
      <c r="A15" s="96"/>
      <c r="B15" s="98"/>
      <c r="C15" s="100"/>
      <c r="D15" s="104" t="s">
        <v>33</v>
      </c>
      <c r="E15" s="105"/>
      <c r="F15" s="104" t="s">
        <v>34</v>
      </c>
      <c r="G15" s="105"/>
      <c r="H15" s="104" t="s">
        <v>35</v>
      </c>
      <c r="I15" s="105"/>
      <c r="J15" s="104" t="s">
        <v>33</v>
      </c>
      <c r="K15" s="105"/>
      <c r="L15" s="104" t="s">
        <v>34</v>
      </c>
      <c r="M15" s="105"/>
      <c r="N15" s="104" t="s">
        <v>35</v>
      </c>
      <c r="O15" s="106"/>
    </row>
    <row r="16" spans="1:15" x14ac:dyDescent="0.2">
      <c r="A16" s="107" t="s">
        <v>36</v>
      </c>
      <c r="B16" s="110" t="s">
        <v>37</v>
      </c>
      <c r="C16" s="6" t="s">
        <v>70</v>
      </c>
      <c r="D16" s="113">
        <v>17372</v>
      </c>
      <c r="E16" s="114"/>
      <c r="F16" s="121"/>
      <c r="G16" s="122"/>
      <c r="H16" s="122"/>
      <c r="I16" s="123"/>
      <c r="J16" s="115">
        <f>D16*1.4</f>
        <v>24320.799999999999</v>
      </c>
      <c r="K16" s="116"/>
      <c r="L16" s="121"/>
      <c r="M16" s="122"/>
      <c r="N16" s="122"/>
      <c r="O16" s="138"/>
    </row>
    <row r="17" spans="1:15" x14ac:dyDescent="0.2">
      <c r="A17" s="108"/>
      <c r="B17" s="111"/>
      <c r="C17" s="6" t="s">
        <v>71</v>
      </c>
      <c r="D17" s="113">
        <v>19522</v>
      </c>
      <c r="E17" s="114"/>
      <c r="F17" s="124"/>
      <c r="G17" s="125"/>
      <c r="H17" s="125"/>
      <c r="I17" s="126"/>
      <c r="J17" s="115">
        <f>D17*1.4</f>
        <v>27330.799999999999</v>
      </c>
      <c r="K17" s="116"/>
      <c r="L17" s="124"/>
      <c r="M17" s="125"/>
      <c r="N17" s="125"/>
      <c r="O17" s="139"/>
    </row>
    <row r="18" spans="1:15" x14ac:dyDescent="0.2">
      <c r="A18" s="108"/>
      <c r="B18" s="111"/>
      <c r="C18" s="6" t="s">
        <v>72</v>
      </c>
      <c r="D18" s="113">
        <v>21172</v>
      </c>
      <c r="E18" s="114"/>
      <c r="F18" s="124"/>
      <c r="G18" s="125"/>
      <c r="H18" s="125"/>
      <c r="I18" s="126"/>
      <c r="J18" s="115">
        <f>D18*1.4</f>
        <v>29640.799999999999</v>
      </c>
      <c r="K18" s="116"/>
      <c r="L18" s="124"/>
      <c r="M18" s="125"/>
      <c r="N18" s="125"/>
      <c r="O18" s="139"/>
    </row>
    <row r="19" spans="1:15" x14ac:dyDescent="0.2">
      <c r="A19" s="108"/>
      <c r="B19" s="111"/>
      <c r="C19" s="6" t="s">
        <v>92</v>
      </c>
      <c r="D19" s="113">
        <v>23897</v>
      </c>
      <c r="E19" s="114"/>
      <c r="F19" s="124"/>
      <c r="G19" s="125"/>
      <c r="H19" s="125"/>
      <c r="I19" s="126"/>
      <c r="J19" s="115">
        <f>D19*1.4</f>
        <v>33455.799999999996</v>
      </c>
      <c r="K19" s="116"/>
      <c r="L19" s="124"/>
      <c r="M19" s="125"/>
      <c r="N19" s="125"/>
      <c r="O19" s="139"/>
    </row>
    <row r="20" spans="1:15" x14ac:dyDescent="0.2">
      <c r="A20" s="108"/>
      <c r="B20" s="111"/>
      <c r="C20" s="6" t="s">
        <v>93</v>
      </c>
      <c r="D20" s="130" t="s">
        <v>43</v>
      </c>
      <c r="E20" s="131"/>
      <c r="F20" s="127"/>
      <c r="G20" s="128"/>
      <c r="H20" s="128"/>
      <c r="I20" s="129"/>
      <c r="J20" s="121"/>
      <c r="K20" s="123"/>
      <c r="L20" s="127"/>
      <c r="M20" s="128"/>
      <c r="N20" s="128"/>
      <c r="O20" s="140"/>
    </row>
    <row r="21" spans="1:15" x14ac:dyDescent="0.2">
      <c r="A21" s="108"/>
      <c r="B21" s="111"/>
      <c r="C21" s="6" t="s">
        <v>73</v>
      </c>
      <c r="D21" s="132"/>
      <c r="E21" s="133"/>
      <c r="F21" s="115">
        <v>38445.5</v>
      </c>
      <c r="G21" s="116"/>
      <c r="H21" s="115">
        <v>29445.5</v>
      </c>
      <c r="I21" s="116"/>
      <c r="J21" s="124"/>
      <c r="K21" s="126"/>
      <c r="L21" s="115">
        <f>F21*1.4</f>
        <v>53823.7</v>
      </c>
      <c r="M21" s="116"/>
      <c r="N21" s="115">
        <f>H21*1.4</f>
        <v>41223.699999999997</v>
      </c>
      <c r="O21" s="117"/>
    </row>
    <row r="22" spans="1:15" x14ac:dyDescent="0.2">
      <c r="A22" s="108"/>
      <c r="B22" s="111"/>
      <c r="C22" s="6" t="s">
        <v>91</v>
      </c>
      <c r="D22" s="132"/>
      <c r="E22" s="133"/>
      <c r="F22" s="115">
        <v>41695.5</v>
      </c>
      <c r="G22" s="116"/>
      <c r="H22" s="115">
        <v>32695.5</v>
      </c>
      <c r="I22" s="116"/>
      <c r="J22" s="124"/>
      <c r="K22" s="126"/>
      <c r="L22" s="115">
        <f>F22*1.4</f>
        <v>58373.7</v>
      </c>
      <c r="M22" s="116"/>
      <c r="N22" s="115">
        <f>H22*1.4</f>
        <v>45773.7</v>
      </c>
      <c r="O22" s="117"/>
    </row>
    <row r="23" spans="1:15" ht="13.5" thickBot="1" x14ac:dyDescent="0.25">
      <c r="A23" s="109"/>
      <c r="B23" s="112"/>
      <c r="C23" s="8" t="s">
        <v>94</v>
      </c>
      <c r="D23" s="134"/>
      <c r="E23" s="135"/>
      <c r="F23" s="141">
        <f>2000+F22</f>
        <v>43695.5</v>
      </c>
      <c r="G23" s="142"/>
      <c r="H23" s="141">
        <f>2000+H22</f>
        <v>34695.5</v>
      </c>
      <c r="I23" s="142"/>
      <c r="J23" s="136"/>
      <c r="K23" s="137"/>
      <c r="L23" s="141">
        <f>F23*1.4</f>
        <v>61173.7</v>
      </c>
      <c r="M23" s="142"/>
      <c r="N23" s="141">
        <f>H23*1.4</f>
        <v>48573.7</v>
      </c>
      <c r="O23" s="143"/>
    </row>
  </sheetData>
  <sheetProtection password="C5D9" sheet="1" objects="1" scenarios="1"/>
  <mergeCells count="77">
    <mergeCell ref="N11:O11"/>
    <mergeCell ref="F10:G10"/>
    <mergeCell ref="H10:I10"/>
    <mergeCell ref="L10:M10"/>
    <mergeCell ref="N10:O10"/>
    <mergeCell ref="L16:O20"/>
    <mergeCell ref="F23:G23"/>
    <mergeCell ref="H23:I23"/>
    <mergeCell ref="L23:M23"/>
    <mergeCell ref="N23:O23"/>
    <mergeCell ref="F22:G22"/>
    <mergeCell ref="H22:I22"/>
    <mergeCell ref="L22:M22"/>
    <mergeCell ref="N22:O22"/>
    <mergeCell ref="F21:G21"/>
    <mergeCell ref="H21:I21"/>
    <mergeCell ref="L21:M21"/>
    <mergeCell ref="N21:O21"/>
    <mergeCell ref="D17:E17"/>
    <mergeCell ref="J17:K17"/>
    <mergeCell ref="F16:I20"/>
    <mergeCell ref="D20:E23"/>
    <mergeCell ref="J20:K23"/>
    <mergeCell ref="A16:A23"/>
    <mergeCell ref="B16:B23"/>
    <mergeCell ref="D16:E16"/>
    <mergeCell ref="J16:K16"/>
    <mergeCell ref="A14:A15"/>
    <mergeCell ref="B14:B15"/>
    <mergeCell ref="C14:C15"/>
    <mergeCell ref="D14:I14"/>
    <mergeCell ref="D15:E15"/>
    <mergeCell ref="F15:G15"/>
    <mergeCell ref="H15:I15"/>
    <mergeCell ref="J15:K15"/>
    <mergeCell ref="D19:E19"/>
    <mergeCell ref="J19:K19"/>
    <mergeCell ref="D18:E18"/>
    <mergeCell ref="J18:K18"/>
    <mergeCell ref="L9:M9"/>
    <mergeCell ref="N9:O9"/>
    <mergeCell ref="D7:E7"/>
    <mergeCell ref="J7:K7"/>
    <mergeCell ref="L15:M15"/>
    <mergeCell ref="N15:O15"/>
    <mergeCell ref="J14:N14"/>
    <mergeCell ref="A12:O12"/>
    <mergeCell ref="F4:I8"/>
    <mergeCell ref="D8:E11"/>
    <mergeCell ref="J8:K11"/>
    <mergeCell ref="L4:O8"/>
    <mergeCell ref="A13:O13"/>
    <mergeCell ref="F11:G11"/>
    <mergeCell ref="H11:I11"/>
    <mergeCell ref="L11:M11"/>
    <mergeCell ref="A4:A11"/>
    <mergeCell ref="B4:B11"/>
    <mergeCell ref="D4:E4"/>
    <mergeCell ref="J4:K4"/>
    <mergeCell ref="D6:E6"/>
    <mergeCell ref="J6:K6"/>
    <mergeCell ref="D5:E5"/>
    <mergeCell ref="J5:K5"/>
    <mergeCell ref="F9:G9"/>
    <mergeCell ref="H9:I9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N3:O3"/>
    <mergeCell ref="L3:M3"/>
    <mergeCell ref="J2:N2"/>
  </mergeCells>
  <hyperlinks>
    <hyperlink ref="A4" r:id="rId1" display="http://www.oocl.com/india/eng/localinformation/localsurcharges/default.htm"/>
    <hyperlink ref="A16" r:id="rId2" display="http://www.oocl.com/india/eng/localinformation/localsurcharges/default.htm"/>
    <hyperlink ref="O14" location="'IHL CITY-ICD LIST'!A1" display="HOME"/>
    <hyperlink ref="O2" location="'IHL CITY-ICD LIST'!A1" display="HOME"/>
  </hyperlinks>
  <pageMargins left="0.7" right="0.7" top="0.75" bottom="0.75" header="0.3" footer="0.3"/>
  <pageSetup paperSize="9" scale="58" orientation="portrait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view="pageBreakPreview" zoomScale="115" zoomScaleNormal="100" zoomScaleSheetLayoutView="115" workbookViewId="0">
      <selection activeCell="P2" sqref="P2"/>
    </sheetView>
  </sheetViews>
  <sheetFormatPr defaultRowHeight="12.75" x14ac:dyDescent="0.2"/>
  <sheetData>
    <row r="1" spans="1:16" ht="21.75" thickBot="1" x14ac:dyDescent="0.25">
      <c r="A1" s="215" t="s">
        <v>58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7"/>
    </row>
    <row r="2" spans="1:16" x14ac:dyDescent="0.2">
      <c r="A2" s="95" t="s">
        <v>30</v>
      </c>
      <c r="B2" s="97" t="s">
        <v>31</v>
      </c>
      <c r="C2" s="97" t="s">
        <v>32</v>
      </c>
      <c r="D2" s="101" t="s">
        <v>60</v>
      </c>
      <c r="E2" s="102"/>
      <c r="F2" s="102"/>
      <c r="G2" s="102"/>
      <c r="H2" s="102"/>
      <c r="I2" s="103"/>
      <c r="J2" s="11"/>
      <c r="K2" s="101" t="s">
        <v>56</v>
      </c>
      <c r="L2" s="102"/>
      <c r="M2" s="102"/>
      <c r="N2" s="102"/>
      <c r="O2" s="102"/>
      <c r="P2" s="27" t="s">
        <v>173</v>
      </c>
    </row>
    <row r="3" spans="1:16" x14ac:dyDescent="0.2">
      <c r="A3" s="96"/>
      <c r="B3" s="98"/>
      <c r="C3" s="98"/>
      <c r="D3" s="104" t="s">
        <v>33</v>
      </c>
      <c r="E3" s="105"/>
      <c r="F3" s="104" t="s">
        <v>34</v>
      </c>
      <c r="G3" s="105"/>
      <c r="H3" s="104" t="s">
        <v>35</v>
      </c>
      <c r="I3" s="105"/>
      <c r="J3" s="7"/>
      <c r="K3" s="104" t="s">
        <v>33</v>
      </c>
      <c r="L3" s="105"/>
      <c r="M3" s="104" t="s">
        <v>34</v>
      </c>
      <c r="N3" s="105"/>
      <c r="O3" s="104" t="s">
        <v>35</v>
      </c>
      <c r="P3" s="106"/>
    </row>
    <row r="4" spans="1:16" ht="13.5" thickBot="1" x14ac:dyDescent="0.25">
      <c r="A4" s="17" t="s">
        <v>36</v>
      </c>
      <c r="B4" s="8" t="s">
        <v>53</v>
      </c>
      <c r="C4" s="8" t="s">
        <v>54</v>
      </c>
      <c r="D4" s="186">
        <v>30079</v>
      </c>
      <c r="E4" s="187"/>
      <c r="F4" s="186">
        <v>37160</v>
      </c>
      <c r="G4" s="187"/>
      <c r="H4" s="186">
        <v>37160</v>
      </c>
      <c r="I4" s="187"/>
      <c r="J4" s="8"/>
      <c r="K4" s="141">
        <f>D4*1.4</f>
        <v>42110.6</v>
      </c>
      <c r="L4" s="142"/>
      <c r="M4" s="141">
        <f>F4*1.4</f>
        <v>52024</v>
      </c>
      <c r="N4" s="142"/>
      <c r="O4" s="141">
        <f>H4*1.4</f>
        <v>52024</v>
      </c>
      <c r="P4" s="142"/>
    </row>
  </sheetData>
  <sheetProtection password="BA19" sheet="1" objects="1" scenarios="1"/>
  <mergeCells count="18">
    <mergeCell ref="O4:P4"/>
    <mergeCell ref="D4:E4"/>
    <mergeCell ref="F4:G4"/>
    <mergeCell ref="H4:I4"/>
    <mergeCell ref="K4:L4"/>
    <mergeCell ref="M4:N4"/>
    <mergeCell ref="A1:P1"/>
    <mergeCell ref="A2:A3"/>
    <mergeCell ref="B2:B3"/>
    <mergeCell ref="C2:C3"/>
    <mergeCell ref="D2:I2"/>
    <mergeCell ref="D3:E3"/>
    <mergeCell ref="F3:G3"/>
    <mergeCell ref="H3:I3"/>
    <mergeCell ref="K3:L3"/>
    <mergeCell ref="K2:O2"/>
    <mergeCell ref="M3:N3"/>
    <mergeCell ref="O3:P3"/>
  </mergeCells>
  <hyperlinks>
    <hyperlink ref="A4" r:id="rId1" display="http://www.oocl.com/india/eng/localinformation/localsurcharges/default.htm"/>
    <hyperlink ref="P2" location="'IHL CITY-ICD LIST'!A1" display="HOME"/>
  </hyperlinks>
  <pageMargins left="0.7" right="0.7" top="0.75" bottom="0.75" header="0.3" footer="0.3"/>
  <pageSetup paperSize="9" scale="60"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92" t="s">
        <v>176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62" t="s">
        <v>36</v>
      </c>
      <c r="B4" s="110" t="s">
        <v>37</v>
      </c>
      <c r="C4" s="28" t="s">
        <v>70</v>
      </c>
      <c r="D4" s="47">
        <v>33772</v>
      </c>
      <c r="E4" s="47"/>
      <c r="F4" s="130"/>
      <c r="G4" s="149"/>
      <c r="H4" s="149"/>
      <c r="I4" s="131"/>
      <c r="J4" s="115">
        <f>D4*1.4</f>
        <v>47280.799999999996</v>
      </c>
      <c r="K4" s="116"/>
      <c r="L4" s="121"/>
      <c r="M4" s="122"/>
      <c r="N4" s="122"/>
      <c r="O4" s="138"/>
    </row>
    <row r="5" spans="1:15" x14ac:dyDescent="0.2">
      <c r="A5" s="62"/>
      <c r="B5" s="111"/>
      <c r="C5" s="28" t="s">
        <v>71</v>
      </c>
      <c r="D5" s="47">
        <v>38122</v>
      </c>
      <c r="E5" s="47"/>
      <c r="F5" s="132"/>
      <c r="G5" s="150"/>
      <c r="H5" s="150"/>
      <c r="I5" s="133"/>
      <c r="J5" s="115">
        <f>D5*1.4</f>
        <v>53370.799999999996</v>
      </c>
      <c r="K5" s="116"/>
      <c r="L5" s="124"/>
      <c r="M5" s="125"/>
      <c r="N5" s="125"/>
      <c r="O5" s="139"/>
    </row>
    <row r="6" spans="1:15" x14ac:dyDescent="0.2">
      <c r="A6" s="62"/>
      <c r="B6" s="111"/>
      <c r="C6" s="28" t="s">
        <v>72</v>
      </c>
      <c r="D6" s="47">
        <v>43972</v>
      </c>
      <c r="E6" s="47"/>
      <c r="F6" s="132"/>
      <c r="G6" s="150"/>
      <c r="H6" s="150"/>
      <c r="I6" s="133"/>
      <c r="J6" s="115">
        <f>D6*1.4</f>
        <v>61560.799999999996</v>
      </c>
      <c r="K6" s="116"/>
      <c r="L6" s="124"/>
      <c r="M6" s="125"/>
      <c r="N6" s="125"/>
      <c r="O6" s="139"/>
    </row>
    <row r="7" spans="1:15" x14ac:dyDescent="0.2">
      <c r="A7" s="62"/>
      <c r="B7" s="111"/>
      <c r="C7" s="28" t="s">
        <v>92</v>
      </c>
      <c r="D7" s="47">
        <v>48672</v>
      </c>
      <c r="E7" s="47"/>
      <c r="F7" s="132"/>
      <c r="G7" s="150"/>
      <c r="H7" s="150"/>
      <c r="I7" s="133"/>
      <c r="J7" s="115">
        <f>D7*1.4</f>
        <v>68140.800000000003</v>
      </c>
      <c r="K7" s="116"/>
      <c r="L7" s="124"/>
      <c r="M7" s="125"/>
      <c r="N7" s="125"/>
      <c r="O7" s="139"/>
    </row>
    <row r="8" spans="1:15" x14ac:dyDescent="0.2">
      <c r="A8" s="62"/>
      <c r="B8" s="111"/>
      <c r="C8" s="28" t="s">
        <v>93</v>
      </c>
      <c r="D8" s="47">
        <f>1000+D7</f>
        <v>49672</v>
      </c>
      <c r="E8" s="47"/>
      <c r="F8" s="151"/>
      <c r="G8" s="152"/>
      <c r="H8" s="152"/>
      <c r="I8" s="153"/>
      <c r="J8" s="115">
        <f>D8*1.4</f>
        <v>69540.799999999988</v>
      </c>
      <c r="K8" s="116"/>
      <c r="L8" s="127"/>
      <c r="M8" s="128"/>
      <c r="N8" s="128"/>
      <c r="O8" s="140"/>
    </row>
    <row r="9" spans="1:15" x14ac:dyDescent="0.2">
      <c r="A9" s="62"/>
      <c r="B9" s="111"/>
      <c r="C9" s="28" t="s">
        <v>73</v>
      </c>
      <c r="D9" s="130"/>
      <c r="E9" s="131"/>
      <c r="F9" s="47">
        <v>67246</v>
      </c>
      <c r="G9" s="47"/>
      <c r="H9" s="47">
        <v>52746</v>
      </c>
      <c r="I9" s="47"/>
      <c r="J9" s="121"/>
      <c r="K9" s="123"/>
      <c r="L9" s="58">
        <f>+F9+(F9*0.4)</f>
        <v>94144.4</v>
      </c>
      <c r="M9" s="58"/>
      <c r="N9" s="58">
        <f>+H9+(H9*0.4)</f>
        <v>73844.399999999994</v>
      </c>
      <c r="O9" s="59"/>
    </row>
    <row r="10" spans="1:15" x14ac:dyDescent="0.2">
      <c r="A10" s="62"/>
      <c r="B10" s="111"/>
      <c r="C10" s="28" t="s">
        <v>91</v>
      </c>
      <c r="D10" s="132"/>
      <c r="E10" s="133"/>
      <c r="F10" s="47">
        <v>74846</v>
      </c>
      <c r="G10" s="47"/>
      <c r="H10" s="47">
        <v>60346</v>
      </c>
      <c r="I10" s="47"/>
      <c r="J10" s="124"/>
      <c r="K10" s="126"/>
      <c r="L10" s="58">
        <f>+F10+(F10*0.4)</f>
        <v>104784.4</v>
      </c>
      <c r="M10" s="58"/>
      <c r="N10" s="58">
        <f>+H10+(H10*0.4)</f>
        <v>84484.4</v>
      </c>
      <c r="O10" s="59"/>
    </row>
    <row r="11" spans="1:15" ht="13.5" thickBot="1" x14ac:dyDescent="0.25">
      <c r="A11" s="148"/>
      <c r="B11" s="112"/>
      <c r="C11" s="29" t="s">
        <v>94</v>
      </c>
      <c r="D11" s="134"/>
      <c r="E11" s="135"/>
      <c r="F11" s="55">
        <f>2000+F10</f>
        <v>76846</v>
      </c>
      <c r="G11" s="55"/>
      <c r="H11" s="55">
        <f>2000+H10</f>
        <v>62346</v>
      </c>
      <c r="I11" s="55"/>
      <c r="J11" s="136"/>
      <c r="K11" s="137"/>
      <c r="L11" s="144">
        <f>+F11+(F11*0.4)</f>
        <v>107584.4</v>
      </c>
      <c r="M11" s="144"/>
      <c r="N11" s="144">
        <f>+H11+(H11*0.4)</f>
        <v>87284.4</v>
      </c>
      <c r="O11" s="154"/>
    </row>
  </sheetData>
  <sheetProtection password="BA19" sheet="1" objects="1" scenarios="1"/>
  <mergeCells count="40"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  <mergeCell ref="A4:A11"/>
    <mergeCell ref="B4:B11"/>
    <mergeCell ref="D4:E4"/>
    <mergeCell ref="F4:I8"/>
    <mergeCell ref="J4:K4"/>
    <mergeCell ref="F11:G11"/>
    <mergeCell ref="H11:I11"/>
    <mergeCell ref="L4:O8"/>
    <mergeCell ref="D5:E5"/>
    <mergeCell ref="J5:K5"/>
    <mergeCell ref="D6:E6"/>
    <mergeCell ref="J6:K6"/>
    <mergeCell ref="D7:E7"/>
    <mergeCell ref="J7:K7"/>
    <mergeCell ref="D8:E8"/>
    <mergeCell ref="J8:K8"/>
    <mergeCell ref="L11:M11"/>
    <mergeCell ref="N11:O11"/>
    <mergeCell ref="D9:E11"/>
    <mergeCell ref="F9:G9"/>
    <mergeCell ref="H9:I9"/>
    <mergeCell ref="J9:K11"/>
    <mergeCell ref="L9:M9"/>
    <mergeCell ref="N9:O9"/>
    <mergeCell ref="F10:G10"/>
    <mergeCell ref="H10:I10"/>
    <mergeCell ref="L10:M10"/>
    <mergeCell ref="N10:O10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3" orientation="portrait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92" t="s">
        <v>179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62" t="s">
        <v>36</v>
      </c>
      <c r="B4" s="110" t="s">
        <v>37</v>
      </c>
      <c r="C4" s="30" t="s">
        <v>70</v>
      </c>
      <c r="D4" s="47">
        <v>9600</v>
      </c>
      <c r="E4" s="47"/>
      <c r="F4" s="130"/>
      <c r="G4" s="149"/>
      <c r="H4" s="149"/>
      <c r="I4" s="131"/>
      <c r="J4" s="115">
        <f>D4*1.4</f>
        <v>13440</v>
      </c>
      <c r="K4" s="116"/>
      <c r="L4" s="121"/>
      <c r="M4" s="122"/>
      <c r="N4" s="122"/>
      <c r="O4" s="138"/>
    </row>
    <row r="5" spans="1:15" x14ac:dyDescent="0.2">
      <c r="A5" s="62"/>
      <c r="B5" s="111"/>
      <c r="C5" s="30" t="s">
        <v>71</v>
      </c>
      <c r="D5" s="47">
        <v>10600</v>
      </c>
      <c r="E5" s="47"/>
      <c r="F5" s="132"/>
      <c r="G5" s="150"/>
      <c r="H5" s="150"/>
      <c r="I5" s="133"/>
      <c r="J5" s="115">
        <f>D5*1.4</f>
        <v>14839.999999999998</v>
      </c>
      <c r="K5" s="116"/>
      <c r="L5" s="124"/>
      <c r="M5" s="125"/>
      <c r="N5" s="125"/>
      <c r="O5" s="139"/>
    </row>
    <row r="6" spans="1:15" x14ac:dyDescent="0.2">
      <c r="A6" s="62"/>
      <c r="B6" s="111"/>
      <c r="C6" s="30" t="s">
        <v>72</v>
      </c>
      <c r="D6" s="47">
        <v>11600</v>
      </c>
      <c r="E6" s="47"/>
      <c r="F6" s="132"/>
      <c r="G6" s="150"/>
      <c r="H6" s="150"/>
      <c r="I6" s="133"/>
      <c r="J6" s="115">
        <f>D6*1.4</f>
        <v>16239.999999999998</v>
      </c>
      <c r="K6" s="116"/>
      <c r="L6" s="124"/>
      <c r="M6" s="125"/>
      <c r="N6" s="125"/>
      <c r="O6" s="139"/>
    </row>
    <row r="7" spans="1:15" x14ac:dyDescent="0.2">
      <c r="A7" s="62"/>
      <c r="B7" s="111"/>
      <c r="C7" s="30" t="s">
        <v>92</v>
      </c>
      <c r="D7" s="47">
        <v>12100</v>
      </c>
      <c r="E7" s="47"/>
      <c r="F7" s="132"/>
      <c r="G7" s="150"/>
      <c r="H7" s="150"/>
      <c r="I7" s="133"/>
      <c r="J7" s="115">
        <f>D7*1.4</f>
        <v>16940</v>
      </c>
      <c r="K7" s="116"/>
      <c r="L7" s="124"/>
      <c r="M7" s="125"/>
      <c r="N7" s="125"/>
      <c r="O7" s="139"/>
    </row>
    <row r="8" spans="1:15" x14ac:dyDescent="0.2">
      <c r="A8" s="62"/>
      <c r="B8" s="111"/>
      <c r="C8" s="30" t="s">
        <v>93</v>
      </c>
      <c r="D8" s="47">
        <f>+D7+1000</f>
        <v>13100</v>
      </c>
      <c r="E8" s="47"/>
      <c r="F8" s="151"/>
      <c r="G8" s="152"/>
      <c r="H8" s="152"/>
      <c r="I8" s="153"/>
      <c r="J8" s="115">
        <f>D8*1.4</f>
        <v>18340</v>
      </c>
      <c r="K8" s="116"/>
      <c r="L8" s="127"/>
      <c r="M8" s="128"/>
      <c r="N8" s="128"/>
      <c r="O8" s="140"/>
    </row>
    <row r="9" spans="1:15" x14ac:dyDescent="0.2">
      <c r="A9" s="62"/>
      <c r="B9" s="111"/>
      <c r="C9" s="30" t="s">
        <v>73</v>
      </c>
      <c r="D9" s="130"/>
      <c r="E9" s="131"/>
      <c r="F9" s="47">
        <v>15500</v>
      </c>
      <c r="G9" s="47"/>
      <c r="H9" s="47">
        <v>15500</v>
      </c>
      <c r="I9" s="47"/>
      <c r="J9" s="121"/>
      <c r="K9" s="123"/>
      <c r="L9" s="58">
        <f>+F9+(F9*0.4)</f>
        <v>21700</v>
      </c>
      <c r="M9" s="58"/>
      <c r="N9" s="58">
        <f>+H9+(H9*0.4)</f>
        <v>21700</v>
      </c>
      <c r="O9" s="59"/>
    </row>
    <row r="10" spans="1:15" x14ac:dyDescent="0.2">
      <c r="A10" s="62"/>
      <c r="B10" s="111"/>
      <c r="C10" s="30" t="s">
        <v>91</v>
      </c>
      <c r="D10" s="132"/>
      <c r="E10" s="133"/>
      <c r="F10" s="47">
        <v>16500</v>
      </c>
      <c r="G10" s="47"/>
      <c r="H10" s="47">
        <v>16500</v>
      </c>
      <c r="I10" s="47"/>
      <c r="J10" s="124"/>
      <c r="K10" s="126"/>
      <c r="L10" s="58">
        <f>+F10+(F10*0.4)</f>
        <v>23100</v>
      </c>
      <c r="M10" s="58"/>
      <c r="N10" s="58">
        <f>+H10+(H10*0.4)</f>
        <v>23100</v>
      </c>
      <c r="O10" s="59"/>
    </row>
    <row r="11" spans="1:15" ht="13.5" thickBot="1" x14ac:dyDescent="0.25">
      <c r="A11" s="148"/>
      <c r="B11" s="112"/>
      <c r="C11" s="31" t="s">
        <v>94</v>
      </c>
      <c r="D11" s="134"/>
      <c r="E11" s="135"/>
      <c r="F11" s="55">
        <f>+F10+2000</f>
        <v>18500</v>
      </c>
      <c r="G11" s="55"/>
      <c r="H11" s="55">
        <f>+H10+2000</f>
        <v>18500</v>
      </c>
      <c r="I11" s="55"/>
      <c r="J11" s="136"/>
      <c r="K11" s="137"/>
      <c r="L11" s="144">
        <f>+F11+(F11*0.4)</f>
        <v>25900</v>
      </c>
      <c r="M11" s="144"/>
      <c r="N11" s="144">
        <f>+H11+(H11*0.4)</f>
        <v>25900</v>
      </c>
      <c r="O11" s="154"/>
    </row>
    <row r="12" spans="1:15" x14ac:dyDescent="0.2">
      <c r="A12" s="145" t="s">
        <v>30</v>
      </c>
      <c r="B12" s="97" t="s">
        <v>31</v>
      </c>
      <c r="C12" s="99" t="s">
        <v>32</v>
      </c>
      <c r="D12" s="99" t="s">
        <v>60</v>
      </c>
      <c r="E12" s="99"/>
      <c r="F12" s="99"/>
      <c r="G12" s="99"/>
      <c r="H12" s="99"/>
      <c r="I12" s="99"/>
      <c r="J12" s="101" t="s">
        <v>56</v>
      </c>
      <c r="K12" s="102"/>
      <c r="L12" s="102"/>
      <c r="M12" s="102"/>
      <c r="N12" s="102"/>
      <c r="O12" s="27"/>
    </row>
    <row r="13" spans="1:15" x14ac:dyDescent="0.2">
      <c r="A13" s="180"/>
      <c r="B13" s="98"/>
      <c r="C13" s="178"/>
      <c r="D13" s="178" t="s">
        <v>33</v>
      </c>
      <c r="E13" s="178"/>
      <c r="F13" s="178" t="s">
        <v>34</v>
      </c>
      <c r="G13" s="178"/>
      <c r="H13" s="178" t="s">
        <v>35</v>
      </c>
      <c r="I13" s="178"/>
      <c r="J13" s="104" t="s">
        <v>33</v>
      </c>
      <c r="K13" s="105"/>
      <c r="L13" s="178" t="s">
        <v>34</v>
      </c>
      <c r="M13" s="178"/>
      <c r="N13" s="178" t="s">
        <v>35</v>
      </c>
      <c r="O13" s="181"/>
    </row>
    <row r="14" spans="1:15" x14ac:dyDescent="0.2">
      <c r="A14" s="62" t="s">
        <v>36</v>
      </c>
      <c r="B14" s="110" t="s">
        <v>53</v>
      </c>
      <c r="C14" s="30" t="s">
        <v>70</v>
      </c>
      <c r="D14" s="47">
        <v>9600</v>
      </c>
      <c r="E14" s="47"/>
      <c r="F14" s="130"/>
      <c r="G14" s="149"/>
      <c r="H14" s="149"/>
      <c r="I14" s="131"/>
      <c r="J14" s="115">
        <f>D14*1.4</f>
        <v>13440</v>
      </c>
      <c r="K14" s="116"/>
      <c r="L14" s="121"/>
      <c r="M14" s="122"/>
      <c r="N14" s="122"/>
      <c r="O14" s="138"/>
    </row>
    <row r="15" spans="1:15" x14ac:dyDescent="0.2">
      <c r="A15" s="62"/>
      <c r="B15" s="111"/>
      <c r="C15" s="30" t="s">
        <v>71</v>
      </c>
      <c r="D15" s="47">
        <v>10600</v>
      </c>
      <c r="E15" s="47"/>
      <c r="F15" s="132"/>
      <c r="G15" s="150"/>
      <c r="H15" s="150"/>
      <c r="I15" s="133"/>
      <c r="J15" s="115">
        <f>D15*1.4</f>
        <v>14839.999999999998</v>
      </c>
      <c r="K15" s="116"/>
      <c r="L15" s="124"/>
      <c r="M15" s="125"/>
      <c r="N15" s="125"/>
      <c r="O15" s="139"/>
    </row>
    <row r="16" spans="1:15" x14ac:dyDescent="0.2">
      <c r="A16" s="62"/>
      <c r="B16" s="111"/>
      <c r="C16" s="30" t="s">
        <v>72</v>
      </c>
      <c r="D16" s="47">
        <v>11600</v>
      </c>
      <c r="E16" s="47"/>
      <c r="F16" s="132"/>
      <c r="G16" s="150"/>
      <c r="H16" s="150"/>
      <c r="I16" s="133"/>
      <c r="J16" s="115">
        <f>D16*1.4</f>
        <v>16239.999999999998</v>
      </c>
      <c r="K16" s="116"/>
      <c r="L16" s="124"/>
      <c r="M16" s="125"/>
      <c r="N16" s="125"/>
      <c r="O16" s="139"/>
    </row>
    <row r="17" spans="1:15" x14ac:dyDescent="0.2">
      <c r="A17" s="62"/>
      <c r="B17" s="111"/>
      <c r="C17" s="30" t="s">
        <v>92</v>
      </c>
      <c r="D17" s="47">
        <v>12100</v>
      </c>
      <c r="E17" s="47"/>
      <c r="F17" s="132"/>
      <c r="G17" s="150"/>
      <c r="H17" s="150"/>
      <c r="I17" s="133"/>
      <c r="J17" s="115">
        <f>D17*1.4</f>
        <v>16940</v>
      </c>
      <c r="K17" s="116"/>
      <c r="L17" s="124"/>
      <c r="M17" s="125"/>
      <c r="N17" s="125"/>
      <c r="O17" s="139"/>
    </row>
    <row r="18" spans="1:15" x14ac:dyDescent="0.2">
      <c r="A18" s="62"/>
      <c r="B18" s="111"/>
      <c r="C18" s="30" t="s">
        <v>93</v>
      </c>
      <c r="D18" s="47">
        <f>+D17+1000</f>
        <v>13100</v>
      </c>
      <c r="E18" s="47"/>
      <c r="F18" s="151"/>
      <c r="G18" s="152"/>
      <c r="H18" s="152"/>
      <c r="I18" s="153"/>
      <c r="J18" s="115">
        <f>D18*1.4</f>
        <v>18340</v>
      </c>
      <c r="K18" s="116"/>
      <c r="L18" s="127"/>
      <c r="M18" s="128"/>
      <c r="N18" s="128"/>
      <c r="O18" s="140"/>
    </row>
    <row r="19" spans="1:15" x14ac:dyDescent="0.2">
      <c r="A19" s="62"/>
      <c r="B19" s="111"/>
      <c r="C19" s="30" t="s">
        <v>73</v>
      </c>
      <c r="D19" s="130"/>
      <c r="E19" s="131"/>
      <c r="F19" s="47">
        <v>15500</v>
      </c>
      <c r="G19" s="47"/>
      <c r="H19" s="47">
        <v>15500</v>
      </c>
      <c r="I19" s="47"/>
      <c r="J19" s="121"/>
      <c r="K19" s="123"/>
      <c r="L19" s="58">
        <f>+F19+(F19*0.4)</f>
        <v>21700</v>
      </c>
      <c r="M19" s="58"/>
      <c r="N19" s="58">
        <f>+H19+(H19*0.4)</f>
        <v>21700</v>
      </c>
      <c r="O19" s="59"/>
    </row>
    <row r="20" spans="1:15" x14ac:dyDescent="0.2">
      <c r="A20" s="62"/>
      <c r="B20" s="111"/>
      <c r="C20" s="30" t="s">
        <v>91</v>
      </c>
      <c r="D20" s="132"/>
      <c r="E20" s="133"/>
      <c r="F20" s="47">
        <v>16500</v>
      </c>
      <c r="G20" s="47"/>
      <c r="H20" s="47">
        <v>16500</v>
      </c>
      <c r="I20" s="47"/>
      <c r="J20" s="124"/>
      <c r="K20" s="126"/>
      <c r="L20" s="58">
        <f>+F20+(F20*0.4)</f>
        <v>23100</v>
      </c>
      <c r="M20" s="58"/>
      <c r="N20" s="58">
        <f>+H20+(H20*0.4)</f>
        <v>23100</v>
      </c>
      <c r="O20" s="59"/>
    </row>
    <row r="21" spans="1:15" ht="13.5" thickBot="1" x14ac:dyDescent="0.25">
      <c r="A21" s="148"/>
      <c r="B21" s="112"/>
      <c r="C21" s="31" t="s">
        <v>94</v>
      </c>
      <c r="D21" s="134"/>
      <c r="E21" s="135"/>
      <c r="F21" s="55">
        <f>+F20+2000</f>
        <v>18500</v>
      </c>
      <c r="G21" s="55"/>
      <c r="H21" s="55">
        <f>+H20+2000</f>
        <v>18500</v>
      </c>
      <c r="I21" s="55"/>
      <c r="J21" s="136"/>
      <c r="K21" s="137"/>
      <c r="L21" s="144">
        <f>+F21+(F21*0.4)</f>
        <v>25900</v>
      </c>
      <c r="M21" s="144"/>
      <c r="N21" s="144">
        <f>+H21+(H21*0.4)</f>
        <v>25900</v>
      </c>
      <c r="O21" s="154"/>
    </row>
  </sheetData>
  <sheetProtection password="BA19" sheet="1" objects="1" scenarios="1"/>
  <mergeCells count="79"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  <mergeCell ref="A4:A11"/>
    <mergeCell ref="B4:B11"/>
    <mergeCell ref="D4:E4"/>
    <mergeCell ref="F4:I8"/>
    <mergeCell ref="J4:K4"/>
    <mergeCell ref="F11:G11"/>
    <mergeCell ref="H11:I11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A14:A21"/>
    <mergeCell ref="B14:B21"/>
    <mergeCell ref="D14:E14"/>
    <mergeCell ref="F14:I18"/>
    <mergeCell ref="J14:K14"/>
    <mergeCell ref="F21:G21"/>
    <mergeCell ref="H21:I21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</mergeCells>
  <hyperlinks>
    <hyperlink ref="A4" r:id="rId1" display="http://www.oocl.com/india/eng/localinformation/localsurcharges/default.htm"/>
    <hyperlink ref="O2" location="'IHL CITY-ICD LIST'!A1" display="HOME"/>
    <hyperlink ref="A4:A11" r:id="rId2" display="Nhava Sheva"/>
    <hyperlink ref="A14" r:id="rId3" display="http://www.oocl.com/india/eng/localinformation/localsurcharges/default.htm"/>
    <hyperlink ref="A14:A21" r:id="rId4" display="Nhava Sheva"/>
  </hyperlinks>
  <pageMargins left="0.7" right="0.7" top="0.75" bottom="0.75" header="0.3" footer="0.3"/>
  <pageSetup paperSize="9" scale="63" orientation="portrait"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92" t="s">
        <v>180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62" t="s">
        <v>36</v>
      </c>
      <c r="B4" s="110" t="s">
        <v>37</v>
      </c>
      <c r="C4" s="36" t="s">
        <v>70</v>
      </c>
      <c r="D4" s="47">
        <v>41600</v>
      </c>
      <c r="E4" s="47"/>
      <c r="F4" s="130"/>
      <c r="G4" s="149"/>
      <c r="H4" s="149"/>
      <c r="I4" s="131"/>
      <c r="J4" s="115">
        <f>D4*1.4</f>
        <v>58239.999999999993</v>
      </c>
      <c r="K4" s="116"/>
      <c r="L4" s="121"/>
      <c r="M4" s="122"/>
      <c r="N4" s="122"/>
      <c r="O4" s="138"/>
    </row>
    <row r="5" spans="1:15" x14ac:dyDescent="0.2">
      <c r="A5" s="62"/>
      <c r="B5" s="111"/>
      <c r="C5" s="36" t="s">
        <v>71</v>
      </c>
      <c r="D5" s="47">
        <v>45500</v>
      </c>
      <c r="E5" s="47"/>
      <c r="F5" s="132"/>
      <c r="G5" s="150"/>
      <c r="H5" s="150"/>
      <c r="I5" s="133"/>
      <c r="J5" s="115">
        <f>D5*1.4</f>
        <v>63699.999999999993</v>
      </c>
      <c r="K5" s="116"/>
      <c r="L5" s="124"/>
      <c r="M5" s="125"/>
      <c r="N5" s="125"/>
      <c r="O5" s="139"/>
    </row>
    <row r="6" spans="1:15" x14ac:dyDescent="0.2">
      <c r="A6" s="62"/>
      <c r="B6" s="111"/>
      <c r="C6" s="36" t="s">
        <v>72</v>
      </c>
      <c r="D6" s="47">
        <v>51500</v>
      </c>
      <c r="E6" s="47"/>
      <c r="F6" s="132"/>
      <c r="G6" s="150"/>
      <c r="H6" s="150"/>
      <c r="I6" s="133"/>
      <c r="J6" s="115">
        <f>D6*1.4</f>
        <v>72100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36" t="s">
        <v>92</v>
      </c>
      <c r="D7" s="47">
        <v>57500</v>
      </c>
      <c r="E7" s="47"/>
      <c r="F7" s="132"/>
      <c r="G7" s="150"/>
      <c r="H7" s="150"/>
      <c r="I7" s="133"/>
      <c r="J7" s="115">
        <f>D7*1.4</f>
        <v>80500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36" t="s">
        <v>93</v>
      </c>
      <c r="D8" s="47">
        <f>+D7+1000</f>
        <v>58500</v>
      </c>
      <c r="E8" s="47"/>
      <c r="F8" s="151"/>
      <c r="G8" s="152"/>
      <c r="H8" s="152"/>
      <c r="I8" s="153"/>
      <c r="J8" s="115">
        <f>D8*1.4</f>
        <v>81900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36" t="s">
        <v>73</v>
      </c>
      <c r="D9" s="130"/>
      <c r="E9" s="131"/>
      <c r="F9" s="47">
        <v>99500</v>
      </c>
      <c r="G9" s="47"/>
      <c r="H9" s="47">
        <v>77000</v>
      </c>
      <c r="I9" s="47"/>
      <c r="J9" s="121"/>
      <c r="K9" s="123"/>
      <c r="L9" s="58">
        <f>+F9+(F9*0.4)</f>
        <v>139300</v>
      </c>
      <c r="M9" s="58"/>
      <c r="N9" s="58">
        <f>+H9+(H9*0.4)</f>
        <v>107800</v>
      </c>
      <c r="O9" s="59"/>
    </row>
    <row r="10" spans="1:15" x14ac:dyDescent="0.2">
      <c r="A10" s="62"/>
      <c r="B10" s="111"/>
      <c r="C10" s="36" t="s">
        <v>91</v>
      </c>
      <c r="D10" s="132"/>
      <c r="E10" s="133"/>
      <c r="F10" s="47">
        <v>107500</v>
      </c>
      <c r="G10" s="47"/>
      <c r="H10" s="47">
        <v>85500</v>
      </c>
      <c r="I10" s="47"/>
      <c r="J10" s="124"/>
      <c r="K10" s="126"/>
      <c r="L10" s="58">
        <f>+F10+(F10*0.4)</f>
        <v>150500</v>
      </c>
      <c r="M10" s="58"/>
      <c r="N10" s="58">
        <f>+H10+(H10*0.4)</f>
        <v>119700</v>
      </c>
      <c r="O10" s="59"/>
    </row>
    <row r="11" spans="1:15" ht="13.5" thickBot="1" x14ac:dyDescent="0.25">
      <c r="A11" s="148"/>
      <c r="B11" s="112"/>
      <c r="C11" s="37" t="s">
        <v>94</v>
      </c>
      <c r="D11" s="134"/>
      <c r="E11" s="135"/>
      <c r="F11" s="55">
        <f>+F10+2000</f>
        <v>109500</v>
      </c>
      <c r="G11" s="55"/>
      <c r="H11" s="55">
        <f>+H10+2000</f>
        <v>87500</v>
      </c>
      <c r="I11" s="55"/>
      <c r="J11" s="136"/>
      <c r="K11" s="137"/>
      <c r="L11" s="144">
        <f>+F11+(F11*0.4)</f>
        <v>153300</v>
      </c>
      <c r="M11" s="144"/>
      <c r="N11" s="144">
        <f>+H11+(H11*0.4)</f>
        <v>122500</v>
      </c>
      <c r="O11" s="154"/>
    </row>
  </sheetData>
  <sheetProtection algorithmName="SHA-512" hashValue="GXJ+UGMflLHxXGkM/KE19vGaMSKr/zQFd861g1niAaugo02K+vvjGm4lzgsAJvxEB7h7n+NL/6H4+beu1hRvHQ==" saltValue="Db8rGOe5d2JJ8WSlPrGV+w==" spinCount="100000" sheet="1" objects="1" scenarios="1"/>
  <mergeCells count="40">
    <mergeCell ref="L11:M11"/>
    <mergeCell ref="N11:O11"/>
    <mergeCell ref="D9:E11"/>
    <mergeCell ref="F9:G9"/>
    <mergeCell ref="H9:I9"/>
    <mergeCell ref="J9:K11"/>
    <mergeCell ref="L9:M9"/>
    <mergeCell ref="N9:O9"/>
    <mergeCell ref="F10:G10"/>
    <mergeCell ref="H10:I10"/>
    <mergeCell ref="L10:M10"/>
    <mergeCell ref="N10:O10"/>
    <mergeCell ref="L4:O8"/>
    <mergeCell ref="D5:E5"/>
    <mergeCell ref="J5:K5"/>
    <mergeCell ref="D6:E6"/>
    <mergeCell ref="J6:K6"/>
    <mergeCell ref="D7:E7"/>
    <mergeCell ref="J7:K7"/>
    <mergeCell ref="D8:E8"/>
    <mergeCell ref="J8:K8"/>
    <mergeCell ref="A4:A11"/>
    <mergeCell ref="B4:B11"/>
    <mergeCell ref="D4:E4"/>
    <mergeCell ref="F4:I8"/>
    <mergeCell ref="J4:K4"/>
    <mergeCell ref="F11:G11"/>
    <mergeCell ref="H11:I11"/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  <hyperlink ref="A4:A11" r:id="rId2" display="Nhava Sheva"/>
  </hyperlinks>
  <pageMargins left="0.7" right="0.7" top="0.75" bottom="0.75" header="0.3" footer="0.3"/>
  <pageSetup paperSize="9" scale="63" orientation="portrait"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92" t="s">
        <v>184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62" t="s">
        <v>45</v>
      </c>
      <c r="B4" s="110" t="s">
        <v>37</v>
      </c>
      <c r="C4" s="36" t="s">
        <v>70</v>
      </c>
      <c r="D4" s="47">
        <v>40500</v>
      </c>
      <c r="E4" s="47"/>
      <c r="F4" s="130"/>
      <c r="G4" s="149"/>
      <c r="H4" s="149"/>
      <c r="I4" s="131"/>
      <c r="J4" s="115">
        <f>D4*1.4</f>
        <v>56700</v>
      </c>
      <c r="K4" s="116"/>
      <c r="L4" s="121"/>
      <c r="M4" s="122"/>
      <c r="N4" s="122"/>
      <c r="O4" s="138"/>
    </row>
    <row r="5" spans="1:15" x14ac:dyDescent="0.2">
      <c r="A5" s="62"/>
      <c r="B5" s="111"/>
      <c r="C5" s="36" t="s">
        <v>71</v>
      </c>
      <c r="D5" s="47">
        <v>45500</v>
      </c>
      <c r="E5" s="47"/>
      <c r="F5" s="132"/>
      <c r="G5" s="150"/>
      <c r="H5" s="150"/>
      <c r="I5" s="133"/>
      <c r="J5" s="115">
        <f>D5*1.4</f>
        <v>63699.999999999993</v>
      </c>
      <c r="K5" s="116"/>
      <c r="L5" s="124"/>
      <c r="M5" s="125"/>
      <c r="N5" s="125"/>
      <c r="O5" s="139"/>
    </row>
    <row r="6" spans="1:15" x14ac:dyDescent="0.2">
      <c r="A6" s="62"/>
      <c r="B6" s="111"/>
      <c r="C6" s="36" t="s">
        <v>72</v>
      </c>
      <c r="D6" s="47">
        <v>53500</v>
      </c>
      <c r="E6" s="47"/>
      <c r="F6" s="132"/>
      <c r="G6" s="150"/>
      <c r="H6" s="150"/>
      <c r="I6" s="133"/>
      <c r="J6" s="115">
        <f>D6*1.4</f>
        <v>74900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36" t="s">
        <v>92</v>
      </c>
      <c r="D7" s="47">
        <v>57500</v>
      </c>
      <c r="E7" s="47"/>
      <c r="F7" s="132"/>
      <c r="G7" s="150"/>
      <c r="H7" s="150"/>
      <c r="I7" s="133"/>
      <c r="J7" s="115">
        <f>D7*1.4</f>
        <v>80500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36" t="s">
        <v>93</v>
      </c>
      <c r="D8" s="47">
        <f>+D7+1000</f>
        <v>58500</v>
      </c>
      <c r="E8" s="47"/>
      <c r="F8" s="151"/>
      <c r="G8" s="152"/>
      <c r="H8" s="152"/>
      <c r="I8" s="153"/>
      <c r="J8" s="115">
        <f>D8*1.4</f>
        <v>81900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36" t="s">
        <v>73</v>
      </c>
      <c r="D9" s="130"/>
      <c r="E9" s="131"/>
      <c r="F9" s="47">
        <v>80500</v>
      </c>
      <c r="G9" s="47"/>
      <c r="H9" s="47">
        <v>74500</v>
      </c>
      <c r="I9" s="47"/>
      <c r="J9" s="121"/>
      <c r="K9" s="123"/>
      <c r="L9" s="58">
        <f>+F9+(F9*0.4)</f>
        <v>112700</v>
      </c>
      <c r="M9" s="58"/>
      <c r="N9" s="58">
        <f>+H9+(H9*0.4)</f>
        <v>104300</v>
      </c>
      <c r="O9" s="59"/>
    </row>
    <row r="10" spans="1:15" x14ac:dyDescent="0.2">
      <c r="A10" s="62"/>
      <c r="B10" s="111"/>
      <c r="C10" s="36" t="s">
        <v>91</v>
      </c>
      <c r="D10" s="132"/>
      <c r="E10" s="133"/>
      <c r="F10" s="47">
        <v>90500</v>
      </c>
      <c r="G10" s="47"/>
      <c r="H10" s="47">
        <v>79500</v>
      </c>
      <c r="I10" s="47"/>
      <c r="J10" s="124"/>
      <c r="K10" s="126"/>
      <c r="L10" s="58">
        <f>+F10+(F10*0.4)</f>
        <v>126700</v>
      </c>
      <c r="M10" s="58"/>
      <c r="N10" s="58">
        <f>+H10+(H10*0.4)</f>
        <v>111300</v>
      </c>
      <c r="O10" s="59"/>
    </row>
    <row r="11" spans="1:15" ht="13.5" thickBot="1" x14ac:dyDescent="0.25">
      <c r="A11" s="148"/>
      <c r="B11" s="112"/>
      <c r="C11" s="37" t="s">
        <v>94</v>
      </c>
      <c r="D11" s="134"/>
      <c r="E11" s="135"/>
      <c r="F11" s="55">
        <f>+F10+2000</f>
        <v>92500</v>
      </c>
      <c r="G11" s="55"/>
      <c r="H11" s="55">
        <f>+H10+2000</f>
        <v>81500</v>
      </c>
      <c r="I11" s="55"/>
      <c r="J11" s="136"/>
      <c r="K11" s="137"/>
      <c r="L11" s="144">
        <f>+F11+(F11*0.4)</f>
        <v>129500</v>
      </c>
      <c r="M11" s="144"/>
      <c r="N11" s="144">
        <f>+H11+(H11*0.4)</f>
        <v>114100</v>
      </c>
      <c r="O11" s="154"/>
    </row>
    <row r="12" spans="1:15" x14ac:dyDescent="0.2">
      <c r="A12" s="145" t="s">
        <v>30</v>
      </c>
      <c r="B12" s="97" t="s">
        <v>31</v>
      </c>
      <c r="C12" s="99" t="s">
        <v>32</v>
      </c>
      <c r="D12" s="99" t="s">
        <v>60</v>
      </c>
      <c r="E12" s="99"/>
      <c r="F12" s="99"/>
      <c r="G12" s="99"/>
      <c r="H12" s="99"/>
      <c r="I12" s="99"/>
      <c r="J12" s="101" t="s">
        <v>56</v>
      </c>
      <c r="K12" s="102"/>
      <c r="L12" s="102"/>
      <c r="M12" s="102"/>
      <c r="N12" s="102"/>
      <c r="O12" s="27"/>
    </row>
    <row r="13" spans="1:15" x14ac:dyDescent="0.2">
      <c r="A13" s="180"/>
      <c r="B13" s="98"/>
      <c r="C13" s="178"/>
      <c r="D13" s="178" t="s">
        <v>33</v>
      </c>
      <c r="E13" s="178"/>
      <c r="F13" s="178" t="s">
        <v>34</v>
      </c>
      <c r="G13" s="178"/>
      <c r="H13" s="178" t="s">
        <v>35</v>
      </c>
      <c r="I13" s="178"/>
      <c r="J13" s="104" t="s">
        <v>33</v>
      </c>
      <c r="K13" s="105"/>
      <c r="L13" s="178" t="s">
        <v>34</v>
      </c>
      <c r="M13" s="178"/>
      <c r="N13" s="178" t="s">
        <v>35</v>
      </c>
      <c r="O13" s="181"/>
    </row>
    <row r="14" spans="1:15" x14ac:dyDescent="0.2">
      <c r="A14" s="62" t="s">
        <v>185</v>
      </c>
      <c r="B14" s="110" t="s">
        <v>53</v>
      </c>
      <c r="C14" s="36" t="s">
        <v>70</v>
      </c>
      <c r="D14" s="47">
        <v>34500</v>
      </c>
      <c r="E14" s="47"/>
      <c r="F14" s="130"/>
      <c r="G14" s="149"/>
      <c r="H14" s="149"/>
      <c r="I14" s="131"/>
      <c r="J14" s="115">
        <f>D14*1.4</f>
        <v>48300</v>
      </c>
      <c r="K14" s="116"/>
      <c r="L14" s="121"/>
      <c r="M14" s="122"/>
      <c r="N14" s="122"/>
      <c r="O14" s="138"/>
    </row>
    <row r="15" spans="1:15" x14ac:dyDescent="0.2">
      <c r="A15" s="62"/>
      <c r="B15" s="111"/>
      <c r="C15" s="36" t="s">
        <v>71</v>
      </c>
      <c r="D15" s="47">
        <v>42500</v>
      </c>
      <c r="E15" s="47"/>
      <c r="F15" s="132"/>
      <c r="G15" s="150"/>
      <c r="H15" s="150"/>
      <c r="I15" s="133"/>
      <c r="J15" s="115">
        <f>D15*1.4</f>
        <v>59499.999999999993</v>
      </c>
      <c r="K15" s="116"/>
      <c r="L15" s="124"/>
      <c r="M15" s="125"/>
      <c r="N15" s="125"/>
      <c r="O15" s="139"/>
    </row>
    <row r="16" spans="1:15" x14ac:dyDescent="0.2">
      <c r="A16" s="62"/>
      <c r="B16" s="111"/>
      <c r="C16" s="36" t="s">
        <v>72</v>
      </c>
      <c r="D16" s="47">
        <v>50500</v>
      </c>
      <c r="E16" s="47"/>
      <c r="F16" s="132"/>
      <c r="G16" s="150"/>
      <c r="H16" s="150"/>
      <c r="I16" s="133"/>
      <c r="J16" s="115">
        <f>D16*1.4</f>
        <v>70700</v>
      </c>
      <c r="K16" s="116"/>
      <c r="L16" s="124"/>
      <c r="M16" s="125"/>
      <c r="N16" s="125"/>
      <c r="O16" s="139"/>
    </row>
    <row r="17" spans="1:15" x14ac:dyDescent="0.2">
      <c r="A17" s="62"/>
      <c r="B17" s="111"/>
      <c r="C17" s="36" t="s">
        <v>92</v>
      </c>
      <c r="D17" s="47">
        <v>54500</v>
      </c>
      <c r="E17" s="47"/>
      <c r="F17" s="132"/>
      <c r="G17" s="150"/>
      <c r="H17" s="150"/>
      <c r="I17" s="133"/>
      <c r="J17" s="115">
        <f>D17*1.4</f>
        <v>76300</v>
      </c>
      <c r="K17" s="116"/>
      <c r="L17" s="124"/>
      <c r="M17" s="125"/>
      <c r="N17" s="125"/>
      <c r="O17" s="139"/>
    </row>
    <row r="18" spans="1:15" x14ac:dyDescent="0.2">
      <c r="A18" s="62"/>
      <c r="B18" s="111"/>
      <c r="C18" s="36" t="s">
        <v>93</v>
      </c>
      <c r="D18" s="47">
        <f>+D17+1000</f>
        <v>55500</v>
      </c>
      <c r="E18" s="47"/>
      <c r="F18" s="151"/>
      <c r="G18" s="152"/>
      <c r="H18" s="152"/>
      <c r="I18" s="153"/>
      <c r="J18" s="115">
        <f>D18*1.4</f>
        <v>77700</v>
      </c>
      <c r="K18" s="116"/>
      <c r="L18" s="127"/>
      <c r="M18" s="128"/>
      <c r="N18" s="128"/>
      <c r="O18" s="140"/>
    </row>
    <row r="19" spans="1:15" x14ac:dyDescent="0.2">
      <c r="A19" s="62"/>
      <c r="B19" s="111"/>
      <c r="C19" s="36" t="s">
        <v>73</v>
      </c>
      <c r="D19" s="130"/>
      <c r="E19" s="131"/>
      <c r="F19" s="47">
        <v>70500</v>
      </c>
      <c r="G19" s="47"/>
      <c r="H19" s="47">
        <v>67500</v>
      </c>
      <c r="I19" s="47"/>
      <c r="J19" s="121"/>
      <c r="K19" s="123"/>
      <c r="L19" s="58">
        <f>+F19+(F19*0.4)</f>
        <v>98700</v>
      </c>
      <c r="M19" s="58"/>
      <c r="N19" s="58">
        <f>+H19+(H19*0.4)</f>
        <v>94500</v>
      </c>
      <c r="O19" s="59"/>
    </row>
    <row r="20" spans="1:15" x14ac:dyDescent="0.2">
      <c r="A20" s="62"/>
      <c r="B20" s="111"/>
      <c r="C20" s="36" t="s">
        <v>91</v>
      </c>
      <c r="D20" s="132"/>
      <c r="E20" s="133"/>
      <c r="F20" s="47">
        <v>85500</v>
      </c>
      <c r="G20" s="47"/>
      <c r="H20" s="47">
        <v>75500</v>
      </c>
      <c r="I20" s="47"/>
      <c r="J20" s="124"/>
      <c r="K20" s="126"/>
      <c r="L20" s="58">
        <f>+F20+(F20*0.4)</f>
        <v>119700</v>
      </c>
      <c r="M20" s="58"/>
      <c r="N20" s="58">
        <f>+H20+(H20*0.4)</f>
        <v>105700</v>
      </c>
      <c r="O20" s="59"/>
    </row>
    <row r="21" spans="1:15" ht="13.5" thickBot="1" x14ac:dyDescent="0.25">
      <c r="A21" s="148"/>
      <c r="B21" s="112"/>
      <c r="C21" s="37" t="s">
        <v>94</v>
      </c>
      <c r="D21" s="134"/>
      <c r="E21" s="135"/>
      <c r="F21" s="55">
        <f>+F20+2000</f>
        <v>87500</v>
      </c>
      <c r="G21" s="55"/>
      <c r="H21" s="55">
        <f>+H20+2000</f>
        <v>77500</v>
      </c>
      <c r="I21" s="55"/>
      <c r="J21" s="136"/>
      <c r="K21" s="137"/>
      <c r="L21" s="144">
        <f>+F21+(F21*0.4)</f>
        <v>122500</v>
      </c>
      <c r="M21" s="144"/>
      <c r="N21" s="144">
        <f>+H21+(H21*0.4)</f>
        <v>108500</v>
      </c>
      <c r="O21" s="154"/>
    </row>
  </sheetData>
  <sheetProtection algorithmName="SHA-512" hashValue="50ZQpIvak3ZrXhxq2J8npyh3nSDer8MorChjPafeV94zQESAlpW4pkvPPvYsUtz7W5Q7IReOLPu50180L5qYLA==" saltValue="McNDes/d5wxNVzrPMECGwA==" spinCount="100000" sheet="1" objects="1" scenarios="1"/>
  <mergeCells count="79"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A14:A21"/>
    <mergeCell ref="B14:B21"/>
    <mergeCell ref="D14:E14"/>
    <mergeCell ref="F14:I18"/>
    <mergeCell ref="J14:K14"/>
    <mergeCell ref="F21:G21"/>
    <mergeCell ref="H21:I21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A4:A11"/>
    <mergeCell ref="B4:B11"/>
    <mergeCell ref="D4:E4"/>
    <mergeCell ref="F4:I8"/>
    <mergeCell ref="J4:K4"/>
    <mergeCell ref="F11:G11"/>
    <mergeCell ref="H11:I11"/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  <hyperlink ref="A4:A11" r:id="rId2" display="Nhava Sheva"/>
    <hyperlink ref="A14" r:id="rId3" display="http://www.oocl.com/india/eng/localinformation/localsurcharges/default.htm"/>
    <hyperlink ref="A14:A21" r:id="rId4" display="Nhava Sheva"/>
  </hyperlinks>
  <pageMargins left="0.7" right="0.7" top="0.75" bottom="0.75" header="0.3" footer="0.3"/>
  <pageSetup paperSize="9" scale="63" orientation="portrait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92" t="s">
        <v>188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62" t="s">
        <v>45</v>
      </c>
      <c r="B4" s="110" t="s">
        <v>37</v>
      </c>
      <c r="C4" s="36" t="s">
        <v>70</v>
      </c>
      <c r="D4" s="47">
        <v>37500</v>
      </c>
      <c r="E4" s="47"/>
      <c r="F4" s="130"/>
      <c r="G4" s="149"/>
      <c r="H4" s="149"/>
      <c r="I4" s="131"/>
      <c r="J4" s="115">
        <f>D4*1.4</f>
        <v>52500</v>
      </c>
      <c r="K4" s="116"/>
      <c r="L4" s="121"/>
      <c r="M4" s="122"/>
      <c r="N4" s="122"/>
      <c r="O4" s="138"/>
    </row>
    <row r="5" spans="1:15" x14ac:dyDescent="0.2">
      <c r="A5" s="62"/>
      <c r="B5" s="111"/>
      <c r="C5" s="36" t="s">
        <v>71</v>
      </c>
      <c r="D5" s="47">
        <v>40500</v>
      </c>
      <c r="E5" s="47"/>
      <c r="F5" s="132"/>
      <c r="G5" s="150"/>
      <c r="H5" s="150"/>
      <c r="I5" s="133"/>
      <c r="J5" s="115">
        <f>D5*1.4</f>
        <v>56700</v>
      </c>
      <c r="K5" s="116"/>
      <c r="L5" s="124"/>
      <c r="M5" s="125"/>
      <c r="N5" s="125"/>
      <c r="O5" s="139"/>
    </row>
    <row r="6" spans="1:15" x14ac:dyDescent="0.2">
      <c r="A6" s="62"/>
      <c r="B6" s="111"/>
      <c r="C6" s="36" t="s">
        <v>72</v>
      </c>
      <c r="D6" s="47">
        <v>45500</v>
      </c>
      <c r="E6" s="47"/>
      <c r="F6" s="132"/>
      <c r="G6" s="150"/>
      <c r="H6" s="150"/>
      <c r="I6" s="133"/>
      <c r="J6" s="115">
        <f>D6*1.4</f>
        <v>63699.999999999993</v>
      </c>
      <c r="K6" s="116"/>
      <c r="L6" s="124"/>
      <c r="M6" s="125"/>
      <c r="N6" s="125"/>
      <c r="O6" s="139"/>
    </row>
    <row r="7" spans="1:15" x14ac:dyDescent="0.2">
      <c r="A7" s="62"/>
      <c r="B7" s="111"/>
      <c r="C7" s="36" t="s">
        <v>92</v>
      </c>
      <c r="D7" s="47">
        <v>55500</v>
      </c>
      <c r="E7" s="47"/>
      <c r="F7" s="132"/>
      <c r="G7" s="150"/>
      <c r="H7" s="150"/>
      <c r="I7" s="133"/>
      <c r="J7" s="115">
        <f>D7*1.4</f>
        <v>77700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36" t="s">
        <v>93</v>
      </c>
      <c r="D8" s="47">
        <f>+D7+1000</f>
        <v>56500</v>
      </c>
      <c r="E8" s="47"/>
      <c r="F8" s="151"/>
      <c r="G8" s="152"/>
      <c r="H8" s="152"/>
      <c r="I8" s="153"/>
      <c r="J8" s="115">
        <f>D8*1.4</f>
        <v>79100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36" t="s">
        <v>73</v>
      </c>
      <c r="D9" s="130"/>
      <c r="E9" s="131"/>
      <c r="F9" s="47">
        <v>90500</v>
      </c>
      <c r="G9" s="47"/>
      <c r="H9" s="47">
        <v>79500</v>
      </c>
      <c r="I9" s="47"/>
      <c r="J9" s="121"/>
      <c r="K9" s="123"/>
      <c r="L9" s="58">
        <f>+F9+(F9*0.4)</f>
        <v>126700</v>
      </c>
      <c r="M9" s="58"/>
      <c r="N9" s="58">
        <f>+H9+(H9*0.4)</f>
        <v>111300</v>
      </c>
      <c r="O9" s="59"/>
    </row>
    <row r="10" spans="1:15" x14ac:dyDescent="0.2">
      <c r="A10" s="62"/>
      <c r="B10" s="111"/>
      <c r="C10" s="36" t="s">
        <v>91</v>
      </c>
      <c r="D10" s="132"/>
      <c r="E10" s="133"/>
      <c r="F10" s="47">
        <v>95500</v>
      </c>
      <c r="G10" s="47"/>
      <c r="H10" s="47">
        <v>85500</v>
      </c>
      <c r="I10" s="47"/>
      <c r="J10" s="124"/>
      <c r="K10" s="126"/>
      <c r="L10" s="58">
        <f>+F10+(F10*0.4)</f>
        <v>133700</v>
      </c>
      <c r="M10" s="58"/>
      <c r="N10" s="58">
        <f>+H10+(H10*0.4)</f>
        <v>119700</v>
      </c>
      <c r="O10" s="59"/>
    </row>
    <row r="11" spans="1:15" ht="13.5" thickBot="1" x14ac:dyDescent="0.25">
      <c r="A11" s="148"/>
      <c r="B11" s="112"/>
      <c r="C11" s="37" t="s">
        <v>94</v>
      </c>
      <c r="D11" s="134"/>
      <c r="E11" s="135"/>
      <c r="F11" s="55">
        <f>+F10+2000</f>
        <v>97500</v>
      </c>
      <c r="G11" s="55"/>
      <c r="H11" s="55">
        <f>+H10+2000</f>
        <v>87500</v>
      </c>
      <c r="I11" s="55"/>
      <c r="J11" s="136"/>
      <c r="K11" s="137"/>
      <c r="L11" s="144">
        <f>+F11+(F11*0.4)</f>
        <v>136500</v>
      </c>
      <c r="M11" s="144"/>
      <c r="N11" s="144">
        <f>+H11+(H11*0.4)</f>
        <v>122500</v>
      </c>
      <c r="O11" s="154"/>
    </row>
    <row r="12" spans="1:15" x14ac:dyDescent="0.2">
      <c r="A12" s="145" t="s">
        <v>30</v>
      </c>
      <c r="B12" s="97" t="s">
        <v>31</v>
      </c>
      <c r="C12" s="99" t="s">
        <v>32</v>
      </c>
      <c r="D12" s="99" t="s">
        <v>60</v>
      </c>
      <c r="E12" s="99"/>
      <c r="F12" s="99"/>
      <c r="G12" s="99"/>
      <c r="H12" s="99"/>
      <c r="I12" s="99"/>
      <c r="J12" s="101" t="s">
        <v>56</v>
      </c>
      <c r="K12" s="102"/>
      <c r="L12" s="102"/>
      <c r="M12" s="102"/>
      <c r="N12" s="102"/>
      <c r="O12" s="27"/>
    </row>
    <row r="13" spans="1:15" x14ac:dyDescent="0.2">
      <c r="A13" s="180"/>
      <c r="B13" s="98"/>
      <c r="C13" s="178"/>
      <c r="D13" s="178" t="s">
        <v>33</v>
      </c>
      <c r="E13" s="178"/>
      <c r="F13" s="178" t="s">
        <v>34</v>
      </c>
      <c r="G13" s="178"/>
      <c r="H13" s="178" t="s">
        <v>35</v>
      </c>
      <c r="I13" s="178"/>
      <c r="J13" s="104" t="s">
        <v>33</v>
      </c>
      <c r="K13" s="105"/>
      <c r="L13" s="178" t="s">
        <v>34</v>
      </c>
      <c r="M13" s="178"/>
      <c r="N13" s="178" t="s">
        <v>35</v>
      </c>
      <c r="O13" s="181"/>
    </row>
    <row r="14" spans="1:15" x14ac:dyDescent="0.2">
      <c r="A14" s="62" t="s">
        <v>185</v>
      </c>
      <c r="B14" s="110" t="s">
        <v>53</v>
      </c>
      <c r="C14" s="36" t="s">
        <v>70</v>
      </c>
      <c r="D14" s="47">
        <v>35500</v>
      </c>
      <c r="E14" s="47"/>
      <c r="F14" s="130"/>
      <c r="G14" s="149"/>
      <c r="H14" s="149"/>
      <c r="I14" s="131"/>
      <c r="J14" s="115">
        <f>D14*1.4</f>
        <v>49700</v>
      </c>
      <c r="K14" s="116"/>
      <c r="L14" s="121"/>
      <c r="M14" s="122"/>
      <c r="N14" s="122"/>
      <c r="O14" s="138"/>
    </row>
    <row r="15" spans="1:15" x14ac:dyDescent="0.2">
      <c r="A15" s="62"/>
      <c r="B15" s="111"/>
      <c r="C15" s="36" t="s">
        <v>71</v>
      </c>
      <c r="D15" s="47">
        <v>39500</v>
      </c>
      <c r="E15" s="47"/>
      <c r="F15" s="132"/>
      <c r="G15" s="150"/>
      <c r="H15" s="150"/>
      <c r="I15" s="133"/>
      <c r="J15" s="115">
        <f>D15*1.4</f>
        <v>55300</v>
      </c>
      <c r="K15" s="116"/>
      <c r="L15" s="124"/>
      <c r="M15" s="125"/>
      <c r="N15" s="125"/>
      <c r="O15" s="139"/>
    </row>
    <row r="16" spans="1:15" x14ac:dyDescent="0.2">
      <c r="A16" s="62"/>
      <c r="B16" s="111"/>
      <c r="C16" s="36" t="s">
        <v>72</v>
      </c>
      <c r="D16" s="47">
        <v>44500</v>
      </c>
      <c r="E16" s="47"/>
      <c r="F16" s="132"/>
      <c r="G16" s="150"/>
      <c r="H16" s="150"/>
      <c r="I16" s="133"/>
      <c r="J16" s="115">
        <f>D16*1.4</f>
        <v>62299.999999999993</v>
      </c>
      <c r="K16" s="116"/>
      <c r="L16" s="124"/>
      <c r="M16" s="125"/>
      <c r="N16" s="125"/>
      <c r="O16" s="139"/>
    </row>
    <row r="17" spans="1:15" x14ac:dyDescent="0.2">
      <c r="A17" s="62"/>
      <c r="B17" s="111"/>
      <c r="C17" s="36" t="s">
        <v>92</v>
      </c>
      <c r="D17" s="47">
        <v>50500</v>
      </c>
      <c r="E17" s="47"/>
      <c r="F17" s="132"/>
      <c r="G17" s="150"/>
      <c r="H17" s="150"/>
      <c r="I17" s="133"/>
      <c r="J17" s="115">
        <f>D17*1.4</f>
        <v>70700</v>
      </c>
      <c r="K17" s="116"/>
      <c r="L17" s="124"/>
      <c r="M17" s="125"/>
      <c r="N17" s="125"/>
      <c r="O17" s="139"/>
    </row>
    <row r="18" spans="1:15" x14ac:dyDescent="0.2">
      <c r="A18" s="62"/>
      <c r="B18" s="111"/>
      <c r="C18" s="36" t="s">
        <v>93</v>
      </c>
      <c r="D18" s="47">
        <f>+D17+1000</f>
        <v>51500</v>
      </c>
      <c r="E18" s="47"/>
      <c r="F18" s="151"/>
      <c r="G18" s="152"/>
      <c r="H18" s="152"/>
      <c r="I18" s="153"/>
      <c r="J18" s="115">
        <f>D18*1.4</f>
        <v>72100</v>
      </c>
      <c r="K18" s="116"/>
      <c r="L18" s="127"/>
      <c r="M18" s="128"/>
      <c r="N18" s="128"/>
      <c r="O18" s="140"/>
    </row>
    <row r="19" spans="1:15" x14ac:dyDescent="0.2">
      <c r="A19" s="62"/>
      <c r="B19" s="111"/>
      <c r="C19" s="36" t="s">
        <v>73</v>
      </c>
      <c r="D19" s="130"/>
      <c r="E19" s="131"/>
      <c r="F19" s="47">
        <v>90500</v>
      </c>
      <c r="G19" s="47"/>
      <c r="H19" s="47">
        <v>79500</v>
      </c>
      <c r="I19" s="47"/>
      <c r="J19" s="121"/>
      <c r="K19" s="123"/>
      <c r="L19" s="58">
        <f>+F19+(F19*0.4)</f>
        <v>126700</v>
      </c>
      <c r="M19" s="58"/>
      <c r="N19" s="58">
        <f>+H19+(H19*0.4)</f>
        <v>111300</v>
      </c>
      <c r="O19" s="59"/>
    </row>
    <row r="20" spans="1:15" x14ac:dyDescent="0.2">
      <c r="A20" s="62"/>
      <c r="B20" s="111"/>
      <c r="C20" s="36" t="s">
        <v>91</v>
      </c>
      <c r="D20" s="132"/>
      <c r="E20" s="133"/>
      <c r="F20" s="47">
        <v>95500</v>
      </c>
      <c r="G20" s="47"/>
      <c r="H20" s="47">
        <v>85500</v>
      </c>
      <c r="I20" s="47"/>
      <c r="J20" s="124"/>
      <c r="K20" s="126"/>
      <c r="L20" s="58">
        <f>+F20+(F20*0.4)</f>
        <v>133700</v>
      </c>
      <c r="M20" s="58"/>
      <c r="N20" s="58">
        <f>+H20+(H20*0.4)</f>
        <v>119700</v>
      </c>
      <c r="O20" s="59"/>
    </row>
    <row r="21" spans="1:15" ht="13.5" thickBot="1" x14ac:dyDescent="0.25">
      <c r="A21" s="148"/>
      <c r="B21" s="112"/>
      <c r="C21" s="37" t="s">
        <v>94</v>
      </c>
      <c r="D21" s="134"/>
      <c r="E21" s="135"/>
      <c r="F21" s="55">
        <f>+F20+2000</f>
        <v>97500</v>
      </c>
      <c r="G21" s="55"/>
      <c r="H21" s="55">
        <f>+H20+2000</f>
        <v>87500</v>
      </c>
      <c r="I21" s="55"/>
      <c r="J21" s="136"/>
      <c r="K21" s="137"/>
      <c r="L21" s="144">
        <f>+F21+(F21*0.4)</f>
        <v>136500</v>
      </c>
      <c r="M21" s="144"/>
      <c r="N21" s="144">
        <f>+H21+(H21*0.4)</f>
        <v>122500</v>
      </c>
      <c r="O21" s="154"/>
    </row>
  </sheetData>
  <sheetProtection algorithmName="SHA-512" hashValue="cchoLK5RxHNPpbpM1V05xhnHmWfOUq4n1Urjcpg87m4pfqgYpCyciU4+3wgY6OZ8TqtsLMzWeZ95F44rtW4kBQ==" saltValue="T0E6uCEbMnJliwffPmK9rw==" spinCount="100000" sheet="1" objects="1" scenarios="1"/>
  <mergeCells count="79"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A14:A21"/>
    <mergeCell ref="B14:B21"/>
    <mergeCell ref="D14:E14"/>
    <mergeCell ref="F14:I18"/>
    <mergeCell ref="J14:K14"/>
    <mergeCell ref="F21:G21"/>
    <mergeCell ref="H21:I21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A4:A11"/>
    <mergeCell ref="B4:B11"/>
    <mergeCell ref="D4:E4"/>
    <mergeCell ref="F4:I8"/>
    <mergeCell ref="J4:K4"/>
    <mergeCell ref="F11:G11"/>
    <mergeCell ref="H11:I11"/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  <hyperlink ref="A4:A11" r:id="rId2" display="Nhava Sheva"/>
    <hyperlink ref="A14" r:id="rId3" display="http://www.oocl.com/india/eng/localinformation/localsurcharges/default.htm"/>
    <hyperlink ref="A14:A21" r:id="rId4" display="Nhava Sheva"/>
  </hyperlinks>
  <pageMargins left="0.7" right="0.7" top="0.75" bottom="0.75" header="0.3" footer="0.3"/>
  <pageSetup paperSize="9" scale="63" orientation="portrait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92" t="s">
        <v>190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62" t="s">
        <v>45</v>
      </c>
      <c r="B4" s="110" t="s">
        <v>37</v>
      </c>
      <c r="C4" s="36" t="s">
        <v>70</v>
      </c>
      <c r="D4" s="47">
        <v>47500</v>
      </c>
      <c r="E4" s="47"/>
      <c r="F4" s="130"/>
      <c r="G4" s="149"/>
      <c r="H4" s="149"/>
      <c r="I4" s="131"/>
      <c r="J4" s="115">
        <f>D4*1.4</f>
        <v>66500</v>
      </c>
      <c r="K4" s="116"/>
      <c r="L4" s="121"/>
      <c r="M4" s="122"/>
      <c r="N4" s="122"/>
      <c r="O4" s="138"/>
    </row>
    <row r="5" spans="1:15" x14ac:dyDescent="0.2">
      <c r="A5" s="62"/>
      <c r="B5" s="111"/>
      <c r="C5" s="36" t="s">
        <v>71</v>
      </c>
      <c r="D5" s="47">
        <v>49500</v>
      </c>
      <c r="E5" s="47"/>
      <c r="F5" s="132"/>
      <c r="G5" s="150"/>
      <c r="H5" s="150"/>
      <c r="I5" s="133"/>
      <c r="J5" s="115">
        <f>D5*1.4</f>
        <v>69300</v>
      </c>
      <c r="K5" s="116"/>
      <c r="L5" s="124"/>
      <c r="M5" s="125"/>
      <c r="N5" s="125"/>
      <c r="O5" s="139"/>
    </row>
    <row r="6" spans="1:15" x14ac:dyDescent="0.2">
      <c r="A6" s="62"/>
      <c r="B6" s="111"/>
      <c r="C6" s="36" t="s">
        <v>72</v>
      </c>
      <c r="D6" s="47">
        <v>57500</v>
      </c>
      <c r="E6" s="47"/>
      <c r="F6" s="132"/>
      <c r="G6" s="150"/>
      <c r="H6" s="150"/>
      <c r="I6" s="133"/>
      <c r="J6" s="115">
        <f>D6*1.4</f>
        <v>80500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36" t="s">
        <v>92</v>
      </c>
      <c r="D7" s="47">
        <v>68500</v>
      </c>
      <c r="E7" s="47"/>
      <c r="F7" s="132"/>
      <c r="G7" s="150"/>
      <c r="H7" s="150"/>
      <c r="I7" s="133"/>
      <c r="J7" s="115">
        <f>D7*1.4</f>
        <v>95900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36" t="s">
        <v>93</v>
      </c>
      <c r="D8" s="47">
        <f>+D7+1000</f>
        <v>69500</v>
      </c>
      <c r="E8" s="47"/>
      <c r="F8" s="151"/>
      <c r="G8" s="152"/>
      <c r="H8" s="152"/>
      <c r="I8" s="153"/>
      <c r="J8" s="115">
        <f>D8*1.4</f>
        <v>97300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36" t="s">
        <v>73</v>
      </c>
      <c r="D9" s="130"/>
      <c r="E9" s="131"/>
      <c r="F9" s="47">
        <v>99000</v>
      </c>
      <c r="G9" s="47"/>
      <c r="H9" s="47">
        <v>75500</v>
      </c>
      <c r="I9" s="47"/>
      <c r="J9" s="121"/>
      <c r="K9" s="123"/>
      <c r="L9" s="58">
        <f>+F9+(F9*0.4)</f>
        <v>138600</v>
      </c>
      <c r="M9" s="58"/>
      <c r="N9" s="58">
        <f>+H9+(H9*0.4)</f>
        <v>105700</v>
      </c>
      <c r="O9" s="59"/>
    </row>
    <row r="10" spans="1:15" x14ac:dyDescent="0.2">
      <c r="A10" s="62"/>
      <c r="B10" s="111"/>
      <c r="C10" s="36" t="s">
        <v>91</v>
      </c>
      <c r="D10" s="132"/>
      <c r="E10" s="133"/>
      <c r="F10" s="47">
        <v>109000</v>
      </c>
      <c r="G10" s="47"/>
      <c r="H10" s="47">
        <v>80500</v>
      </c>
      <c r="I10" s="47"/>
      <c r="J10" s="124"/>
      <c r="K10" s="126"/>
      <c r="L10" s="58">
        <f>+F10+(F10*0.4)</f>
        <v>152600</v>
      </c>
      <c r="M10" s="58"/>
      <c r="N10" s="58">
        <f>+H10+(H10*0.4)</f>
        <v>112700</v>
      </c>
      <c r="O10" s="59"/>
    </row>
    <row r="11" spans="1:15" ht="13.5" thickBot="1" x14ac:dyDescent="0.25">
      <c r="A11" s="148"/>
      <c r="B11" s="112"/>
      <c r="C11" s="37" t="s">
        <v>94</v>
      </c>
      <c r="D11" s="134"/>
      <c r="E11" s="135"/>
      <c r="F11" s="55">
        <f>+F10+2000</f>
        <v>111000</v>
      </c>
      <c r="G11" s="55"/>
      <c r="H11" s="55">
        <f>+H10+2000</f>
        <v>82500</v>
      </c>
      <c r="I11" s="55"/>
      <c r="J11" s="136"/>
      <c r="K11" s="137"/>
      <c r="L11" s="144">
        <f>+F11+(F11*0.4)</f>
        <v>155400</v>
      </c>
      <c r="M11" s="144"/>
      <c r="N11" s="144">
        <f>+H11+(H11*0.4)</f>
        <v>115500</v>
      </c>
      <c r="O11" s="154"/>
    </row>
    <row r="12" spans="1:15" x14ac:dyDescent="0.2">
      <c r="A12" s="145" t="s">
        <v>30</v>
      </c>
      <c r="B12" s="97" t="s">
        <v>31</v>
      </c>
      <c r="C12" s="99" t="s">
        <v>32</v>
      </c>
      <c r="D12" s="99" t="s">
        <v>60</v>
      </c>
      <c r="E12" s="99"/>
      <c r="F12" s="99"/>
      <c r="G12" s="99"/>
      <c r="H12" s="99"/>
      <c r="I12" s="99"/>
      <c r="J12" s="101" t="s">
        <v>56</v>
      </c>
      <c r="K12" s="102"/>
      <c r="L12" s="102"/>
      <c r="M12" s="102"/>
      <c r="N12" s="102"/>
      <c r="O12" s="27"/>
    </row>
    <row r="13" spans="1:15" x14ac:dyDescent="0.2">
      <c r="A13" s="180"/>
      <c r="B13" s="98"/>
      <c r="C13" s="178"/>
      <c r="D13" s="178" t="s">
        <v>33</v>
      </c>
      <c r="E13" s="178"/>
      <c r="F13" s="178" t="s">
        <v>34</v>
      </c>
      <c r="G13" s="178"/>
      <c r="H13" s="178" t="s">
        <v>35</v>
      </c>
      <c r="I13" s="178"/>
      <c r="J13" s="104" t="s">
        <v>33</v>
      </c>
      <c r="K13" s="105"/>
      <c r="L13" s="178" t="s">
        <v>34</v>
      </c>
      <c r="M13" s="178"/>
      <c r="N13" s="178" t="s">
        <v>35</v>
      </c>
      <c r="O13" s="181"/>
    </row>
    <row r="14" spans="1:15" x14ac:dyDescent="0.2">
      <c r="A14" s="62" t="s">
        <v>185</v>
      </c>
      <c r="B14" s="110" t="s">
        <v>53</v>
      </c>
      <c r="C14" s="36" t="s">
        <v>70</v>
      </c>
      <c r="D14" s="47">
        <v>45500</v>
      </c>
      <c r="E14" s="47"/>
      <c r="F14" s="130"/>
      <c r="G14" s="149"/>
      <c r="H14" s="149"/>
      <c r="I14" s="131"/>
      <c r="J14" s="115">
        <f>D14*1.4</f>
        <v>63699.999999999993</v>
      </c>
      <c r="K14" s="116"/>
      <c r="L14" s="121"/>
      <c r="M14" s="122"/>
      <c r="N14" s="122"/>
      <c r="O14" s="138"/>
    </row>
    <row r="15" spans="1:15" x14ac:dyDescent="0.2">
      <c r="A15" s="62"/>
      <c r="B15" s="111"/>
      <c r="C15" s="36" t="s">
        <v>71</v>
      </c>
      <c r="D15" s="47">
        <v>49500</v>
      </c>
      <c r="E15" s="47"/>
      <c r="F15" s="132"/>
      <c r="G15" s="150"/>
      <c r="H15" s="150"/>
      <c r="I15" s="133"/>
      <c r="J15" s="115">
        <f>D15*1.4</f>
        <v>69300</v>
      </c>
      <c r="K15" s="116"/>
      <c r="L15" s="124"/>
      <c r="M15" s="125"/>
      <c r="N15" s="125"/>
      <c r="O15" s="139"/>
    </row>
    <row r="16" spans="1:15" x14ac:dyDescent="0.2">
      <c r="A16" s="62"/>
      <c r="B16" s="111"/>
      <c r="C16" s="36" t="s">
        <v>72</v>
      </c>
      <c r="D16" s="47">
        <v>57500</v>
      </c>
      <c r="E16" s="47"/>
      <c r="F16" s="132"/>
      <c r="G16" s="150"/>
      <c r="H16" s="150"/>
      <c r="I16" s="133"/>
      <c r="J16" s="115">
        <f>D16*1.4</f>
        <v>80500</v>
      </c>
      <c r="K16" s="116"/>
      <c r="L16" s="124"/>
      <c r="M16" s="125"/>
      <c r="N16" s="125"/>
      <c r="O16" s="139"/>
    </row>
    <row r="17" spans="1:15" x14ac:dyDescent="0.2">
      <c r="A17" s="62"/>
      <c r="B17" s="111"/>
      <c r="C17" s="36" t="s">
        <v>92</v>
      </c>
      <c r="D17" s="47">
        <v>67500</v>
      </c>
      <c r="E17" s="47"/>
      <c r="F17" s="132"/>
      <c r="G17" s="150"/>
      <c r="H17" s="150"/>
      <c r="I17" s="133"/>
      <c r="J17" s="115">
        <f>D17*1.4</f>
        <v>94500</v>
      </c>
      <c r="K17" s="116"/>
      <c r="L17" s="124"/>
      <c r="M17" s="125"/>
      <c r="N17" s="125"/>
      <c r="O17" s="139"/>
    </row>
    <row r="18" spans="1:15" x14ac:dyDescent="0.2">
      <c r="A18" s="62"/>
      <c r="B18" s="111"/>
      <c r="C18" s="36" t="s">
        <v>93</v>
      </c>
      <c r="D18" s="47">
        <f>+D17+1000</f>
        <v>68500</v>
      </c>
      <c r="E18" s="47"/>
      <c r="F18" s="151"/>
      <c r="G18" s="152"/>
      <c r="H18" s="152"/>
      <c r="I18" s="153"/>
      <c r="J18" s="115">
        <f>D18*1.4</f>
        <v>95900</v>
      </c>
      <c r="K18" s="116"/>
      <c r="L18" s="127"/>
      <c r="M18" s="128"/>
      <c r="N18" s="128"/>
      <c r="O18" s="140"/>
    </row>
    <row r="19" spans="1:15" x14ac:dyDescent="0.2">
      <c r="A19" s="62"/>
      <c r="B19" s="111"/>
      <c r="C19" s="36" t="s">
        <v>73</v>
      </c>
      <c r="D19" s="130"/>
      <c r="E19" s="131"/>
      <c r="F19" s="47">
        <v>99000</v>
      </c>
      <c r="G19" s="47"/>
      <c r="H19" s="47">
        <v>75500</v>
      </c>
      <c r="I19" s="47"/>
      <c r="J19" s="121"/>
      <c r="K19" s="123"/>
      <c r="L19" s="58">
        <f>+F19+(F19*0.4)</f>
        <v>138600</v>
      </c>
      <c r="M19" s="58"/>
      <c r="N19" s="58">
        <f>+H19+(H19*0.4)</f>
        <v>105700</v>
      </c>
      <c r="O19" s="59"/>
    </row>
    <row r="20" spans="1:15" x14ac:dyDescent="0.2">
      <c r="A20" s="62"/>
      <c r="B20" s="111"/>
      <c r="C20" s="36" t="s">
        <v>91</v>
      </c>
      <c r="D20" s="132"/>
      <c r="E20" s="133"/>
      <c r="F20" s="47">
        <v>109000</v>
      </c>
      <c r="G20" s="47"/>
      <c r="H20" s="47">
        <v>80500</v>
      </c>
      <c r="I20" s="47"/>
      <c r="J20" s="124"/>
      <c r="K20" s="126"/>
      <c r="L20" s="58">
        <f>+F20+(F20*0.4)</f>
        <v>152600</v>
      </c>
      <c r="M20" s="58"/>
      <c r="N20" s="58">
        <f>+H20+(H20*0.4)</f>
        <v>112700</v>
      </c>
      <c r="O20" s="59"/>
    </row>
    <row r="21" spans="1:15" ht="13.5" thickBot="1" x14ac:dyDescent="0.25">
      <c r="A21" s="148"/>
      <c r="B21" s="112"/>
      <c r="C21" s="37" t="s">
        <v>94</v>
      </c>
      <c r="D21" s="134"/>
      <c r="E21" s="135"/>
      <c r="F21" s="55">
        <f>+F20+2000</f>
        <v>111000</v>
      </c>
      <c r="G21" s="55"/>
      <c r="H21" s="55">
        <f>+H20+2000</f>
        <v>82500</v>
      </c>
      <c r="I21" s="55"/>
      <c r="J21" s="136"/>
      <c r="K21" s="137"/>
      <c r="L21" s="144">
        <f>+F21+(F21*0.4)</f>
        <v>155400</v>
      </c>
      <c r="M21" s="144"/>
      <c r="N21" s="144">
        <f>+H21+(H21*0.4)</f>
        <v>115500</v>
      </c>
      <c r="O21" s="154"/>
    </row>
  </sheetData>
  <sheetProtection algorithmName="SHA-512" hashValue="d/e5YOZuSZA/MyV6Gj3D9l/Rcj5ts6uTTgFOebaQWxTNBT8bW65ux3nL1I+9g9HRJaNFM38k24H4tif5OFQwYg==" saltValue="B9dztCzW/3/5+aPeekMteg==" spinCount="100000" sheet="1" objects="1" scenarios="1"/>
  <mergeCells count="79"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A14:A21"/>
    <mergeCell ref="B14:B21"/>
    <mergeCell ref="D14:E14"/>
    <mergeCell ref="F14:I18"/>
    <mergeCell ref="J14:K14"/>
    <mergeCell ref="F21:G21"/>
    <mergeCell ref="H21:I21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A4:A11"/>
    <mergeCell ref="B4:B11"/>
    <mergeCell ref="D4:E4"/>
    <mergeCell ref="F4:I8"/>
    <mergeCell ref="J4:K4"/>
    <mergeCell ref="F11:G11"/>
    <mergeCell ref="H11:I11"/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  <hyperlink ref="A4:A11" r:id="rId2" display="Nhava Sheva"/>
    <hyperlink ref="A14" r:id="rId3" display="http://www.oocl.com/india/eng/localinformation/localsurcharges/default.htm"/>
    <hyperlink ref="A14:A21" r:id="rId4" display="Nhava Sheva"/>
  </hyperlinks>
  <pageMargins left="0.7" right="0.7" top="0.75" bottom="0.75" header="0.3" footer="0.3"/>
  <pageSetup paperSize="9" scale="63" orientation="portrait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92" t="s">
        <v>193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62" t="s">
        <v>45</v>
      </c>
      <c r="B4" s="110" t="s">
        <v>37</v>
      </c>
      <c r="C4" s="36" t="s">
        <v>70</v>
      </c>
      <c r="D4" s="47">
        <v>48500</v>
      </c>
      <c r="E4" s="47"/>
      <c r="F4" s="130"/>
      <c r="G4" s="149"/>
      <c r="H4" s="149"/>
      <c r="I4" s="131"/>
      <c r="J4" s="115">
        <f>D4*1.4</f>
        <v>67900</v>
      </c>
      <c r="K4" s="116"/>
      <c r="L4" s="121"/>
      <c r="M4" s="122"/>
      <c r="N4" s="122"/>
      <c r="O4" s="138"/>
    </row>
    <row r="5" spans="1:15" x14ac:dyDescent="0.2">
      <c r="A5" s="62"/>
      <c r="B5" s="111"/>
      <c r="C5" s="36" t="s">
        <v>71</v>
      </c>
      <c r="D5" s="47">
        <v>55500</v>
      </c>
      <c r="E5" s="47"/>
      <c r="F5" s="132"/>
      <c r="G5" s="150"/>
      <c r="H5" s="150"/>
      <c r="I5" s="133"/>
      <c r="J5" s="115">
        <f>D5*1.4</f>
        <v>77700</v>
      </c>
      <c r="K5" s="116"/>
      <c r="L5" s="124"/>
      <c r="M5" s="125"/>
      <c r="N5" s="125"/>
      <c r="O5" s="139"/>
    </row>
    <row r="6" spans="1:15" x14ac:dyDescent="0.2">
      <c r="A6" s="62"/>
      <c r="B6" s="111"/>
      <c r="C6" s="36" t="s">
        <v>72</v>
      </c>
      <c r="D6" s="47">
        <v>60500</v>
      </c>
      <c r="E6" s="47"/>
      <c r="F6" s="132"/>
      <c r="G6" s="150"/>
      <c r="H6" s="150"/>
      <c r="I6" s="133"/>
      <c r="J6" s="115">
        <f>D6*1.4</f>
        <v>84700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36" t="s">
        <v>92</v>
      </c>
      <c r="D7" s="47">
        <v>64500</v>
      </c>
      <c r="E7" s="47"/>
      <c r="F7" s="132"/>
      <c r="G7" s="150"/>
      <c r="H7" s="150"/>
      <c r="I7" s="133"/>
      <c r="J7" s="115">
        <f>D7*1.4</f>
        <v>90300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36" t="s">
        <v>93</v>
      </c>
      <c r="D8" s="47">
        <f>+D7+1000</f>
        <v>65500</v>
      </c>
      <c r="E8" s="47"/>
      <c r="F8" s="151"/>
      <c r="G8" s="152"/>
      <c r="H8" s="152"/>
      <c r="I8" s="153"/>
      <c r="J8" s="115">
        <f>D8*1.4</f>
        <v>91700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36" t="s">
        <v>73</v>
      </c>
      <c r="D9" s="130"/>
      <c r="E9" s="131"/>
      <c r="F9" s="47">
        <v>92500</v>
      </c>
      <c r="G9" s="47"/>
      <c r="H9" s="47">
        <v>58000</v>
      </c>
      <c r="I9" s="47"/>
      <c r="J9" s="121"/>
      <c r="K9" s="123"/>
      <c r="L9" s="58">
        <f>+F9+(F9*0.4)</f>
        <v>129500</v>
      </c>
      <c r="M9" s="58"/>
      <c r="N9" s="58">
        <f>+H9+(H9*0.4)</f>
        <v>81200</v>
      </c>
      <c r="O9" s="59"/>
    </row>
    <row r="10" spans="1:15" x14ac:dyDescent="0.2">
      <c r="A10" s="62"/>
      <c r="B10" s="111"/>
      <c r="C10" s="36" t="s">
        <v>91</v>
      </c>
      <c r="D10" s="132"/>
      <c r="E10" s="133"/>
      <c r="F10" s="47">
        <v>104500</v>
      </c>
      <c r="G10" s="47"/>
      <c r="H10" s="47">
        <v>68500</v>
      </c>
      <c r="I10" s="47"/>
      <c r="J10" s="124"/>
      <c r="K10" s="126"/>
      <c r="L10" s="58">
        <f>+F10+(F10*0.4)</f>
        <v>146300</v>
      </c>
      <c r="M10" s="58"/>
      <c r="N10" s="58">
        <f>+H10+(H10*0.4)</f>
        <v>95900</v>
      </c>
      <c r="O10" s="59"/>
    </row>
    <row r="11" spans="1:15" ht="13.5" thickBot="1" x14ac:dyDescent="0.25">
      <c r="A11" s="148"/>
      <c r="B11" s="112"/>
      <c r="C11" s="37" t="s">
        <v>94</v>
      </c>
      <c r="D11" s="134"/>
      <c r="E11" s="135"/>
      <c r="F11" s="55">
        <f>+F10+2000</f>
        <v>106500</v>
      </c>
      <c r="G11" s="55"/>
      <c r="H11" s="55">
        <f>+H10+2000</f>
        <v>70500</v>
      </c>
      <c r="I11" s="55"/>
      <c r="J11" s="136"/>
      <c r="K11" s="137"/>
      <c r="L11" s="144">
        <f>+F11+(F11*0.4)</f>
        <v>149100</v>
      </c>
      <c r="M11" s="144"/>
      <c r="N11" s="144">
        <f>+H11+(H11*0.4)</f>
        <v>98700</v>
      </c>
      <c r="O11" s="154"/>
    </row>
    <row r="12" spans="1:15" x14ac:dyDescent="0.2">
      <c r="A12" s="145" t="s">
        <v>30</v>
      </c>
      <c r="B12" s="97" t="s">
        <v>31</v>
      </c>
      <c r="C12" s="99" t="s">
        <v>32</v>
      </c>
      <c r="D12" s="99" t="s">
        <v>60</v>
      </c>
      <c r="E12" s="99"/>
      <c r="F12" s="99"/>
      <c r="G12" s="99"/>
      <c r="H12" s="99"/>
      <c r="I12" s="99"/>
      <c r="J12" s="101" t="s">
        <v>56</v>
      </c>
      <c r="K12" s="102"/>
      <c r="L12" s="102"/>
      <c r="M12" s="102"/>
      <c r="N12" s="102"/>
      <c r="O12" s="27"/>
    </row>
    <row r="13" spans="1:15" x14ac:dyDescent="0.2">
      <c r="A13" s="180"/>
      <c r="B13" s="98"/>
      <c r="C13" s="178"/>
      <c r="D13" s="178" t="s">
        <v>33</v>
      </c>
      <c r="E13" s="178"/>
      <c r="F13" s="178" t="s">
        <v>34</v>
      </c>
      <c r="G13" s="178"/>
      <c r="H13" s="178" t="s">
        <v>35</v>
      </c>
      <c r="I13" s="178"/>
      <c r="J13" s="104" t="s">
        <v>33</v>
      </c>
      <c r="K13" s="105"/>
      <c r="L13" s="178" t="s">
        <v>34</v>
      </c>
      <c r="M13" s="178"/>
      <c r="N13" s="178" t="s">
        <v>35</v>
      </c>
      <c r="O13" s="181"/>
    </row>
    <row r="14" spans="1:15" x14ac:dyDescent="0.2">
      <c r="A14" s="62" t="s">
        <v>185</v>
      </c>
      <c r="B14" s="110" t="s">
        <v>53</v>
      </c>
      <c r="C14" s="36" t="s">
        <v>70</v>
      </c>
      <c r="D14" s="47">
        <v>48500</v>
      </c>
      <c r="E14" s="47"/>
      <c r="F14" s="130"/>
      <c r="G14" s="149"/>
      <c r="H14" s="149"/>
      <c r="I14" s="131"/>
      <c r="J14" s="115">
        <f>D14*1.4</f>
        <v>67900</v>
      </c>
      <c r="K14" s="116"/>
      <c r="L14" s="121"/>
      <c r="M14" s="122"/>
      <c r="N14" s="122"/>
      <c r="O14" s="138"/>
    </row>
    <row r="15" spans="1:15" x14ac:dyDescent="0.2">
      <c r="A15" s="62"/>
      <c r="B15" s="111"/>
      <c r="C15" s="36" t="s">
        <v>71</v>
      </c>
      <c r="D15" s="47">
        <v>55500</v>
      </c>
      <c r="E15" s="47"/>
      <c r="F15" s="132"/>
      <c r="G15" s="150"/>
      <c r="H15" s="150"/>
      <c r="I15" s="133"/>
      <c r="J15" s="115">
        <f>D15*1.4</f>
        <v>77700</v>
      </c>
      <c r="K15" s="116"/>
      <c r="L15" s="124"/>
      <c r="M15" s="125"/>
      <c r="N15" s="125"/>
      <c r="O15" s="139"/>
    </row>
    <row r="16" spans="1:15" x14ac:dyDescent="0.2">
      <c r="A16" s="62"/>
      <c r="B16" s="111"/>
      <c r="C16" s="36" t="s">
        <v>72</v>
      </c>
      <c r="D16" s="47">
        <v>60500</v>
      </c>
      <c r="E16" s="47"/>
      <c r="F16" s="132"/>
      <c r="G16" s="150"/>
      <c r="H16" s="150"/>
      <c r="I16" s="133"/>
      <c r="J16" s="115">
        <f>D16*1.4</f>
        <v>84700</v>
      </c>
      <c r="K16" s="116"/>
      <c r="L16" s="124"/>
      <c r="M16" s="125"/>
      <c r="N16" s="125"/>
      <c r="O16" s="139"/>
    </row>
    <row r="17" spans="1:15" x14ac:dyDescent="0.2">
      <c r="A17" s="62"/>
      <c r="B17" s="111"/>
      <c r="C17" s="36" t="s">
        <v>92</v>
      </c>
      <c r="D17" s="47">
        <v>64500</v>
      </c>
      <c r="E17" s="47"/>
      <c r="F17" s="132"/>
      <c r="G17" s="150"/>
      <c r="H17" s="150"/>
      <c r="I17" s="133"/>
      <c r="J17" s="115">
        <f>D17*1.4</f>
        <v>90300</v>
      </c>
      <c r="K17" s="116"/>
      <c r="L17" s="124"/>
      <c r="M17" s="125"/>
      <c r="N17" s="125"/>
      <c r="O17" s="139"/>
    </row>
    <row r="18" spans="1:15" x14ac:dyDescent="0.2">
      <c r="A18" s="62"/>
      <c r="B18" s="111"/>
      <c r="C18" s="36" t="s">
        <v>93</v>
      </c>
      <c r="D18" s="47">
        <f>+D17+1000</f>
        <v>65500</v>
      </c>
      <c r="E18" s="47"/>
      <c r="F18" s="151"/>
      <c r="G18" s="152"/>
      <c r="H18" s="152"/>
      <c r="I18" s="153"/>
      <c r="J18" s="115">
        <f>D18*1.4</f>
        <v>91700</v>
      </c>
      <c r="K18" s="116"/>
      <c r="L18" s="127"/>
      <c r="M18" s="128"/>
      <c r="N18" s="128"/>
      <c r="O18" s="140"/>
    </row>
    <row r="19" spans="1:15" x14ac:dyDescent="0.2">
      <c r="A19" s="62"/>
      <c r="B19" s="111"/>
      <c r="C19" s="36" t="s">
        <v>73</v>
      </c>
      <c r="D19" s="130"/>
      <c r="E19" s="131"/>
      <c r="F19" s="47">
        <v>92000</v>
      </c>
      <c r="G19" s="47"/>
      <c r="H19" s="47">
        <v>57000</v>
      </c>
      <c r="I19" s="47"/>
      <c r="J19" s="121"/>
      <c r="K19" s="123"/>
      <c r="L19" s="58">
        <f>+F19+(F19*0.4)</f>
        <v>128800</v>
      </c>
      <c r="M19" s="58"/>
      <c r="N19" s="58">
        <f>+H19+(H19*0.4)</f>
        <v>79800</v>
      </c>
      <c r="O19" s="59"/>
    </row>
    <row r="20" spans="1:15" x14ac:dyDescent="0.2">
      <c r="A20" s="62"/>
      <c r="B20" s="111"/>
      <c r="C20" s="36" t="s">
        <v>91</v>
      </c>
      <c r="D20" s="132"/>
      <c r="E20" s="133"/>
      <c r="F20" s="47">
        <v>105500</v>
      </c>
      <c r="G20" s="47"/>
      <c r="H20" s="47">
        <v>69500</v>
      </c>
      <c r="I20" s="47"/>
      <c r="J20" s="124"/>
      <c r="K20" s="126"/>
      <c r="L20" s="58">
        <f>+F20+(F20*0.4)</f>
        <v>147700</v>
      </c>
      <c r="M20" s="58"/>
      <c r="N20" s="58">
        <f>+H20+(H20*0.4)</f>
        <v>97300</v>
      </c>
      <c r="O20" s="59"/>
    </row>
    <row r="21" spans="1:15" ht="13.5" thickBot="1" x14ac:dyDescent="0.25">
      <c r="A21" s="148"/>
      <c r="B21" s="112"/>
      <c r="C21" s="37" t="s">
        <v>94</v>
      </c>
      <c r="D21" s="134"/>
      <c r="E21" s="135"/>
      <c r="F21" s="55">
        <f>+F20+2000</f>
        <v>107500</v>
      </c>
      <c r="G21" s="55"/>
      <c r="H21" s="55">
        <f>+H20+2000</f>
        <v>71500</v>
      </c>
      <c r="I21" s="55"/>
      <c r="J21" s="136"/>
      <c r="K21" s="137"/>
      <c r="L21" s="144">
        <f>+F21+(F21*0.4)</f>
        <v>150500</v>
      </c>
      <c r="M21" s="144"/>
      <c r="N21" s="144">
        <f>+H21+(H21*0.4)</f>
        <v>100100</v>
      </c>
      <c r="O21" s="154"/>
    </row>
  </sheetData>
  <sheetProtection algorithmName="SHA-512" hashValue="coZ+Q9cQczmw67T2jVntAVaDle03oVnia9JlpH6mmpB4s+tsfz4lcNRh67p2h8tL1tJSVdFKpFQbJjOj0b18Hg==" saltValue="4DY/Rn5fghxPat54F/sV0Q==" spinCount="100000" sheet="1" objects="1" scenarios="1"/>
  <mergeCells count="79">
    <mergeCell ref="L21:M21"/>
    <mergeCell ref="N21:O21"/>
    <mergeCell ref="D19:E21"/>
    <mergeCell ref="F19:G19"/>
    <mergeCell ref="H19:I19"/>
    <mergeCell ref="J19:K21"/>
    <mergeCell ref="L19:M19"/>
    <mergeCell ref="N19:O19"/>
    <mergeCell ref="F20:G20"/>
    <mergeCell ref="H20:I20"/>
    <mergeCell ref="L20:M20"/>
    <mergeCell ref="N20:O20"/>
    <mergeCell ref="J13:K13"/>
    <mergeCell ref="L13:M13"/>
    <mergeCell ref="N13:O13"/>
    <mergeCell ref="L14:O18"/>
    <mergeCell ref="D15:E15"/>
    <mergeCell ref="J15:K15"/>
    <mergeCell ref="D16:E16"/>
    <mergeCell ref="J16:K16"/>
    <mergeCell ref="D17:E17"/>
    <mergeCell ref="J17:K17"/>
    <mergeCell ref="D18:E18"/>
    <mergeCell ref="J18:K18"/>
    <mergeCell ref="A14:A21"/>
    <mergeCell ref="B14:B21"/>
    <mergeCell ref="D14:E14"/>
    <mergeCell ref="F14:I18"/>
    <mergeCell ref="J14:K14"/>
    <mergeCell ref="F21:G21"/>
    <mergeCell ref="H21:I21"/>
    <mergeCell ref="L11:M11"/>
    <mergeCell ref="N11:O11"/>
    <mergeCell ref="A12:A13"/>
    <mergeCell ref="B12:B13"/>
    <mergeCell ref="C12:C13"/>
    <mergeCell ref="D12:I12"/>
    <mergeCell ref="J12:N12"/>
    <mergeCell ref="D13:E13"/>
    <mergeCell ref="D9:E11"/>
    <mergeCell ref="F9:G9"/>
    <mergeCell ref="H9:I9"/>
    <mergeCell ref="J9:K11"/>
    <mergeCell ref="L9:M9"/>
    <mergeCell ref="N9:O9"/>
    <mergeCell ref="F13:G13"/>
    <mergeCell ref="H13:I13"/>
    <mergeCell ref="L4:O8"/>
    <mergeCell ref="D5:E5"/>
    <mergeCell ref="J5:K5"/>
    <mergeCell ref="F10:G10"/>
    <mergeCell ref="H10:I10"/>
    <mergeCell ref="L10:M10"/>
    <mergeCell ref="N10:O10"/>
    <mergeCell ref="D6:E6"/>
    <mergeCell ref="J6:K6"/>
    <mergeCell ref="D7:E7"/>
    <mergeCell ref="J7:K7"/>
    <mergeCell ref="D8:E8"/>
    <mergeCell ref="J8:K8"/>
    <mergeCell ref="A4:A11"/>
    <mergeCell ref="B4:B11"/>
    <mergeCell ref="D4:E4"/>
    <mergeCell ref="F4:I8"/>
    <mergeCell ref="J4:K4"/>
    <mergeCell ref="F11:G11"/>
    <mergeCell ref="H11:I11"/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  <mergeCell ref="L3:M3"/>
    <mergeCell ref="N3:O3"/>
  </mergeCells>
  <hyperlinks>
    <hyperlink ref="A4" r:id="rId1" display="http://www.oocl.com/india/eng/localinformation/localsurcharges/default.htm"/>
    <hyperlink ref="O2" location="'IHL CITY-ICD LIST'!A1" display="HOME"/>
    <hyperlink ref="A4:A11" r:id="rId2" display="Nhava Sheva"/>
    <hyperlink ref="A14" r:id="rId3" display="http://www.oocl.com/india/eng/localinformation/localsurcharges/default.htm"/>
    <hyperlink ref="A14:A21" r:id="rId4" display="Nhava Sheva"/>
  </hyperlinks>
  <pageMargins left="0.7" right="0.7" top="0.75" bottom="0.75" header="0.3" footer="0.3"/>
  <pageSetup paperSize="9" scale="63" orientation="portrait"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view="pageBreakPreview" zoomScale="115" zoomScaleNormal="130" zoomScaleSheetLayoutView="115" workbookViewId="0">
      <selection activeCell="H9" sqref="H9:I9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92" t="s">
        <v>196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107" t="s">
        <v>36</v>
      </c>
      <c r="B4" s="110" t="s">
        <v>53</v>
      </c>
      <c r="C4" s="39" t="s">
        <v>197</v>
      </c>
      <c r="D4" s="47">
        <v>18500</v>
      </c>
      <c r="E4" s="47"/>
      <c r="F4" s="130"/>
      <c r="G4" s="149"/>
      <c r="H4" s="149"/>
      <c r="I4" s="131"/>
      <c r="J4" s="115">
        <f>D4*1.4</f>
        <v>25900</v>
      </c>
      <c r="K4" s="116"/>
      <c r="L4" s="121"/>
      <c r="M4" s="122"/>
      <c r="N4" s="122"/>
      <c r="O4" s="138"/>
    </row>
    <row r="5" spans="1:15" x14ac:dyDescent="0.2">
      <c r="A5" s="108"/>
      <c r="B5" s="111"/>
      <c r="C5" s="39" t="s">
        <v>198</v>
      </c>
      <c r="D5" s="47">
        <v>21700</v>
      </c>
      <c r="E5" s="47"/>
      <c r="F5" s="132"/>
      <c r="G5" s="150"/>
      <c r="H5" s="150"/>
      <c r="I5" s="133"/>
      <c r="J5" s="115">
        <f>D5*1.4</f>
        <v>30379.999999999996</v>
      </c>
      <c r="K5" s="116"/>
      <c r="L5" s="124"/>
      <c r="M5" s="125"/>
      <c r="N5" s="125"/>
      <c r="O5" s="139"/>
    </row>
    <row r="6" spans="1:15" x14ac:dyDescent="0.2">
      <c r="A6" s="108"/>
      <c r="B6" s="111"/>
      <c r="C6" s="39" t="s">
        <v>199</v>
      </c>
      <c r="D6" s="47">
        <v>24000</v>
      </c>
      <c r="E6" s="47"/>
      <c r="F6" s="132"/>
      <c r="G6" s="150"/>
      <c r="H6" s="150"/>
      <c r="I6" s="133"/>
      <c r="J6" s="115">
        <f>D6*1.4</f>
        <v>33600</v>
      </c>
      <c r="K6" s="116"/>
      <c r="L6" s="124"/>
      <c r="M6" s="125"/>
      <c r="N6" s="125"/>
      <c r="O6" s="139"/>
    </row>
    <row r="7" spans="1:15" x14ac:dyDescent="0.2">
      <c r="A7" s="108"/>
      <c r="B7" s="111"/>
      <c r="C7" s="39" t="s">
        <v>197</v>
      </c>
      <c r="D7" s="130"/>
      <c r="E7" s="131"/>
      <c r="F7" s="47">
        <v>22500</v>
      </c>
      <c r="G7" s="47"/>
      <c r="H7" s="47">
        <v>22500</v>
      </c>
      <c r="I7" s="47"/>
      <c r="J7" s="121"/>
      <c r="K7" s="123"/>
      <c r="L7" s="58">
        <f>+F7+(F7*0.4)</f>
        <v>31500</v>
      </c>
      <c r="M7" s="58"/>
      <c r="N7" s="58">
        <f>+H7+(H7*0.4)</f>
        <v>31500</v>
      </c>
      <c r="O7" s="59"/>
    </row>
    <row r="8" spans="1:15" x14ac:dyDescent="0.2">
      <c r="A8" s="108"/>
      <c r="B8" s="111"/>
      <c r="C8" s="39" t="s">
        <v>198</v>
      </c>
      <c r="D8" s="132"/>
      <c r="E8" s="133"/>
      <c r="F8" s="47">
        <v>27200</v>
      </c>
      <c r="G8" s="47"/>
      <c r="H8" s="47">
        <v>27200</v>
      </c>
      <c r="I8" s="47"/>
      <c r="J8" s="124"/>
      <c r="K8" s="126"/>
      <c r="L8" s="58">
        <f>+F8+(F8*0.4)</f>
        <v>38080</v>
      </c>
      <c r="M8" s="58"/>
      <c r="N8" s="58">
        <f>+H8+(H8*0.4)</f>
        <v>38080</v>
      </c>
      <c r="O8" s="59"/>
    </row>
    <row r="9" spans="1:15" ht="13.5" thickBot="1" x14ac:dyDescent="0.25">
      <c r="A9" s="109"/>
      <c r="B9" s="112"/>
      <c r="C9" s="39" t="s">
        <v>199</v>
      </c>
      <c r="D9" s="134"/>
      <c r="E9" s="135"/>
      <c r="F9" s="55">
        <v>28000</v>
      </c>
      <c r="G9" s="55"/>
      <c r="H9" s="55">
        <v>28000</v>
      </c>
      <c r="I9" s="55"/>
      <c r="J9" s="136"/>
      <c r="K9" s="137"/>
      <c r="L9" s="144">
        <f>+F9+(F9*0.4)</f>
        <v>39200</v>
      </c>
      <c r="M9" s="144"/>
      <c r="N9" s="144">
        <f>+H9+(H9*0.4)</f>
        <v>39200</v>
      </c>
      <c r="O9" s="154"/>
    </row>
    <row r="10" spans="1:15" x14ac:dyDescent="0.2">
      <c r="A10" s="145" t="s">
        <v>30</v>
      </c>
      <c r="B10" s="97" t="s">
        <v>31</v>
      </c>
      <c r="C10" s="99" t="s">
        <v>32</v>
      </c>
      <c r="D10" s="99" t="s">
        <v>60</v>
      </c>
      <c r="E10" s="99"/>
      <c r="F10" s="99"/>
      <c r="G10" s="99"/>
      <c r="H10" s="99"/>
      <c r="I10" s="99"/>
      <c r="J10" s="101" t="s">
        <v>56</v>
      </c>
      <c r="K10" s="102"/>
      <c r="L10" s="102"/>
      <c r="M10" s="102"/>
      <c r="N10" s="102"/>
      <c r="O10" s="27"/>
    </row>
    <row r="11" spans="1:15" x14ac:dyDescent="0.2">
      <c r="A11" s="180"/>
      <c r="B11" s="98"/>
      <c r="C11" s="178"/>
      <c r="D11" s="178" t="s">
        <v>33</v>
      </c>
      <c r="E11" s="178"/>
      <c r="F11" s="178" t="s">
        <v>34</v>
      </c>
      <c r="G11" s="178"/>
      <c r="H11" s="178" t="s">
        <v>35</v>
      </c>
      <c r="I11" s="178"/>
      <c r="J11" s="104" t="s">
        <v>33</v>
      </c>
      <c r="K11" s="105"/>
      <c r="L11" s="178" t="s">
        <v>34</v>
      </c>
      <c r="M11" s="178"/>
      <c r="N11" s="178" t="s">
        <v>35</v>
      </c>
      <c r="O11" s="181"/>
    </row>
    <row r="12" spans="1:15" x14ac:dyDescent="0.2">
      <c r="A12" s="107" t="s">
        <v>200</v>
      </c>
      <c r="B12" s="110" t="s">
        <v>53</v>
      </c>
      <c r="C12" s="39" t="s">
        <v>197</v>
      </c>
      <c r="D12" s="47">
        <v>18915</v>
      </c>
      <c r="E12" s="47"/>
      <c r="F12" s="130"/>
      <c r="G12" s="149"/>
      <c r="H12" s="149"/>
      <c r="I12" s="131"/>
      <c r="J12" s="115">
        <f>D12*1.4</f>
        <v>26481</v>
      </c>
      <c r="K12" s="116"/>
      <c r="L12" s="121"/>
      <c r="M12" s="122"/>
      <c r="N12" s="122"/>
      <c r="O12" s="138"/>
    </row>
    <row r="13" spans="1:15" x14ac:dyDescent="0.2">
      <c r="A13" s="108"/>
      <c r="B13" s="111"/>
      <c r="C13" s="39" t="s">
        <v>198</v>
      </c>
      <c r="D13" s="47">
        <v>21415</v>
      </c>
      <c r="E13" s="47"/>
      <c r="F13" s="132"/>
      <c r="G13" s="150"/>
      <c r="H13" s="150"/>
      <c r="I13" s="133"/>
      <c r="J13" s="115">
        <f>D13*1.4</f>
        <v>29980.999999999996</v>
      </c>
      <c r="K13" s="116"/>
      <c r="L13" s="124"/>
      <c r="M13" s="125"/>
      <c r="N13" s="125"/>
      <c r="O13" s="139"/>
    </row>
    <row r="14" spans="1:15" x14ac:dyDescent="0.2">
      <c r="A14" s="108"/>
      <c r="B14" s="111"/>
      <c r="C14" s="39" t="s">
        <v>199</v>
      </c>
      <c r="D14" s="47">
        <v>23415</v>
      </c>
      <c r="E14" s="47"/>
      <c r="F14" s="132"/>
      <c r="G14" s="150"/>
      <c r="H14" s="150"/>
      <c r="I14" s="133"/>
      <c r="J14" s="115">
        <f>D14*1.4</f>
        <v>32781</v>
      </c>
      <c r="K14" s="116"/>
      <c r="L14" s="124"/>
      <c r="M14" s="125"/>
      <c r="N14" s="125"/>
      <c r="O14" s="139"/>
    </row>
    <row r="15" spans="1:15" x14ac:dyDescent="0.2">
      <c r="A15" s="108"/>
      <c r="B15" s="111"/>
      <c r="C15" s="39" t="s">
        <v>197</v>
      </c>
      <c r="D15" s="130"/>
      <c r="E15" s="131"/>
      <c r="F15" s="47">
        <v>22835</v>
      </c>
      <c r="G15" s="47"/>
      <c r="H15" s="47">
        <v>22835</v>
      </c>
      <c r="I15" s="47"/>
      <c r="J15" s="121"/>
      <c r="K15" s="123"/>
      <c r="L15" s="58">
        <f>+F15+(F15*0.4)</f>
        <v>31969</v>
      </c>
      <c r="M15" s="58"/>
      <c r="N15" s="58">
        <f>+H15+(H15*0.4)</f>
        <v>31969</v>
      </c>
      <c r="O15" s="59"/>
    </row>
    <row r="16" spans="1:15" x14ac:dyDescent="0.2">
      <c r="A16" s="108"/>
      <c r="B16" s="111"/>
      <c r="C16" s="39" t="s">
        <v>198</v>
      </c>
      <c r="D16" s="132"/>
      <c r="E16" s="133"/>
      <c r="F16" s="47">
        <v>24835</v>
      </c>
      <c r="G16" s="47"/>
      <c r="H16" s="47">
        <v>24835</v>
      </c>
      <c r="I16" s="47"/>
      <c r="J16" s="124"/>
      <c r="K16" s="126"/>
      <c r="L16" s="58">
        <f>+F16+(F16*0.4)</f>
        <v>34769</v>
      </c>
      <c r="M16" s="58"/>
      <c r="N16" s="58">
        <f>+H16+(H16*0.4)</f>
        <v>34769</v>
      </c>
      <c r="O16" s="59"/>
    </row>
    <row r="17" spans="1:15" ht="13.5" thickBot="1" x14ac:dyDescent="0.25">
      <c r="A17" s="109"/>
      <c r="B17" s="112"/>
      <c r="C17" s="39" t="s">
        <v>199</v>
      </c>
      <c r="D17" s="134"/>
      <c r="E17" s="135"/>
      <c r="F17" s="55">
        <v>26835</v>
      </c>
      <c r="G17" s="55"/>
      <c r="H17" s="55">
        <f>+H16+2000</f>
        <v>26835</v>
      </c>
      <c r="I17" s="55"/>
      <c r="J17" s="136"/>
      <c r="K17" s="137"/>
      <c r="L17" s="144">
        <f>+F17+(F17*0.4)</f>
        <v>37569</v>
      </c>
      <c r="M17" s="144"/>
      <c r="N17" s="144">
        <f>+H17+(H17*0.4)</f>
        <v>37569</v>
      </c>
      <c r="O17" s="154"/>
    </row>
  </sheetData>
  <sheetProtection password="BA19" sheet="1" objects="1" scenarios="1"/>
  <mergeCells count="71">
    <mergeCell ref="A4:A9"/>
    <mergeCell ref="B4:B9"/>
    <mergeCell ref="A12:A17"/>
    <mergeCell ref="B12:B17"/>
    <mergeCell ref="F12:I14"/>
    <mergeCell ref="D13:E13"/>
    <mergeCell ref="D14:E14"/>
    <mergeCell ref="D15:E17"/>
    <mergeCell ref="F11:G11"/>
    <mergeCell ref="H11:I11"/>
    <mergeCell ref="F9:G9"/>
    <mergeCell ref="H9:I9"/>
    <mergeCell ref="F15:G15"/>
    <mergeCell ref="H15:I15"/>
    <mergeCell ref="F16:G16"/>
    <mergeCell ref="H16:I16"/>
    <mergeCell ref="F17:G17"/>
    <mergeCell ref="H17:I17"/>
    <mergeCell ref="L17:M17"/>
    <mergeCell ref="N17:O17"/>
    <mergeCell ref="J13:K13"/>
    <mergeCell ref="J14:K14"/>
    <mergeCell ref="J15:K17"/>
    <mergeCell ref="L15:M15"/>
    <mergeCell ref="N15:O15"/>
    <mergeCell ref="L16:M16"/>
    <mergeCell ref="N16:O16"/>
    <mergeCell ref="J11:K11"/>
    <mergeCell ref="L11:M11"/>
    <mergeCell ref="N11:O11"/>
    <mergeCell ref="D12:E12"/>
    <mergeCell ref="J12:K12"/>
    <mergeCell ref="L12:O14"/>
    <mergeCell ref="L9:M9"/>
    <mergeCell ref="N9:O9"/>
    <mergeCell ref="A10:A11"/>
    <mergeCell ref="B10:B11"/>
    <mergeCell ref="C10:C11"/>
    <mergeCell ref="D10:I10"/>
    <mergeCell ref="J10:N10"/>
    <mergeCell ref="D11:E11"/>
    <mergeCell ref="D7:E9"/>
    <mergeCell ref="F7:G7"/>
    <mergeCell ref="H7:I7"/>
    <mergeCell ref="J7:K9"/>
    <mergeCell ref="L7:M7"/>
    <mergeCell ref="N7:O7"/>
    <mergeCell ref="F8:G8"/>
    <mergeCell ref="H8:I8"/>
    <mergeCell ref="L8:M8"/>
    <mergeCell ref="N8:O8"/>
    <mergeCell ref="D6:E6"/>
    <mergeCell ref="J6:K6"/>
    <mergeCell ref="L3:M3"/>
    <mergeCell ref="N3:O3"/>
    <mergeCell ref="D4:E4"/>
    <mergeCell ref="F4:I6"/>
    <mergeCell ref="J4:K4"/>
    <mergeCell ref="L4:O6"/>
    <mergeCell ref="D5:E5"/>
    <mergeCell ref="J5:K5"/>
    <mergeCell ref="A1:O1"/>
    <mergeCell ref="A2:A3"/>
    <mergeCell ref="B2:B3"/>
    <mergeCell ref="C2:C3"/>
    <mergeCell ref="D2:I2"/>
    <mergeCell ref="J2:N2"/>
    <mergeCell ref="D3:E3"/>
    <mergeCell ref="F3:G3"/>
    <mergeCell ref="H3:I3"/>
    <mergeCell ref="J3:K3"/>
  </mergeCells>
  <hyperlinks>
    <hyperlink ref="A4" r:id="rId1" display="http://www.oocl.com/india/eng/localinformation/localsurcharges/default.htm"/>
    <hyperlink ref="O2" location="'IHL CITY-ICD LIST'!A1" display="HOME"/>
    <hyperlink ref="A12" r:id="rId2" display="http://www.oocl.com/india/eng/localinformation/localsurcharges/default.htm"/>
  </hyperlinks>
  <pageMargins left="0.7" right="0.7" top="0.75" bottom="0.75" header="0.3" footer="0.3"/>
  <pageSetup paperSize="9" scale="63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5.42578125" bestFit="1" customWidth="1"/>
  </cols>
  <sheetData>
    <row r="1" spans="1:15" ht="21.75" thickBot="1" x14ac:dyDescent="0.25">
      <c r="A1" s="92" t="s">
        <v>139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47">
        <v>24122</v>
      </c>
      <c r="E4" s="47"/>
      <c r="F4" s="130"/>
      <c r="G4" s="149"/>
      <c r="H4" s="149"/>
      <c r="I4" s="131"/>
      <c r="J4" s="115">
        <f>D4*1.4</f>
        <v>33770.799999999996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47">
        <v>25272</v>
      </c>
      <c r="E5" s="47"/>
      <c r="F5" s="132"/>
      <c r="G5" s="150"/>
      <c r="H5" s="150"/>
      <c r="I5" s="133"/>
      <c r="J5" s="115">
        <f>D5*1.4</f>
        <v>35380.799999999996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47">
        <v>27922</v>
      </c>
      <c r="E6" s="47"/>
      <c r="F6" s="132"/>
      <c r="G6" s="150"/>
      <c r="H6" s="150"/>
      <c r="I6" s="133"/>
      <c r="J6" s="115">
        <f>D6*1.4</f>
        <v>39090.799999999996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92</v>
      </c>
      <c r="D7" s="47">
        <v>29522</v>
      </c>
      <c r="E7" s="47"/>
      <c r="F7" s="132"/>
      <c r="G7" s="150"/>
      <c r="H7" s="150"/>
      <c r="I7" s="133"/>
      <c r="J7" s="115">
        <f>D7*1.4</f>
        <v>41330.799999999996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93</v>
      </c>
      <c r="D8" s="47">
        <f>1000+D7</f>
        <v>30522</v>
      </c>
      <c r="E8" s="47"/>
      <c r="F8" s="151"/>
      <c r="G8" s="152"/>
      <c r="H8" s="152"/>
      <c r="I8" s="153"/>
      <c r="J8" s="115">
        <f>D8*1.4</f>
        <v>42730.799999999996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47">
        <v>43846</v>
      </c>
      <c r="G9" s="47"/>
      <c r="H9" s="47">
        <v>34846</v>
      </c>
      <c r="I9" s="47"/>
      <c r="J9" s="121"/>
      <c r="K9" s="123"/>
      <c r="L9" s="58">
        <f>F9*1.4</f>
        <v>61384.399999999994</v>
      </c>
      <c r="M9" s="58"/>
      <c r="N9" s="58">
        <f>H9*1.4</f>
        <v>48784.399999999994</v>
      </c>
      <c r="O9" s="59"/>
    </row>
    <row r="10" spans="1:15" x14ac:dyDescent="0.2">
      <c r="A10" s="62"/>
      <c r="B10" s="111"/>
      <c r="C10" s="6" t="s">
        <v>91</v>
      </c>
      <c r="D10" s="132"/>
      <c r="E10" s="133"/>
      <c r="F10" s="47">
        <v>47096</v>
      </c>
      <c r="G10" s="47"/>
      <c r="H10" s="47">
        <v>38096</v>
      </c>
      <c r="I10" s="47"/>
      <c r="J10" s="124"/>
      <c r="K10" s="126"/>
      <c r="L10" s="58">
        <f>F10*1.4</f>
        <v>65934.399999999994</v>
      </c>
      <c r="M10" s="58"/>
      <c r="N10" s="58">
        <f>H10*1.4</f>
        <v>53334.399999999994</v>
      </c>
      <c r="O10" s="59"/>
    </row>
    <row r="11" spans="1:15" ht="13.5" thickBot="1" x14ac:dyDescent="0.25">
      <c r="A11" s="148"/>
      <c r="B11" s="112"/>
      <c r="C11" s="8" t="s">
        <v>94</v>
      </c>
      <c r="D11" s="134"/>
      <c r="E11" s="135"/>
      <c r="F11" s="55">
        <f>2000+F10</f>
        <v>49096</v>
      </c>
      <c r="G11" s="55"/>
      <c r="H11" s="55">
        <f>2000+H10</f>
        <v>40096</v>
      </c>
      <c r="I11" s="55"/>
      <c r="J11" s="136"/>
      <c r="K11" s="137"/>
      <c r="L11" s="144">
        <f>F11*1.4</f>
        <v>68734.399999999994</v>
      </c>
      <c r="M11" s="144"/>
      <c r="N11" s="144">
        <f>H11*1.4</f>
        <v>56134.399999999994</v>
      </c>
      <c r="O11" s="154"/>
    </row>
  </sheetData>
  <sheetProtection password="BA19" sheet="1" objects="1" scenarios="1"/>
  <mergeCells count="40">
    <mergeCell ref="F4:I8"/>
    <mergeCell ref="J4:K4"/>
    <mergeCell ref="J9:K11"/>
    <mergeCell ref="L4:O8"/>
    <mergeCell ref="F11:G11"/>
    <mergeCell ref="F10:G10"/>
    <mergeCell ref="F9:G9"/>
    <mergeCell ref="H11:I11"/>
    <mergeCell ref="J5:K5"/>
    <mergeCell ref="J6:K6"/>
    <mergeCell ref="J7:K7"/>
    <mergeCell ref="J8:K8"/>
    <mergeCell ref="H9:I9"/>
    <mergeCell ref="N11:O11"/>
    <mergeCell ref="N10:O10"/>
    <mergeCell ref="N9:O9"/>
    <mergeCell ref="A4:A11"/>
    <mergeCell ref="B4:B11"/>
    <mergeCell ref="D4:E4"/>
    <mergeCell ref="D9:E11"/>
    <mergeCell ref="D8:E8"/>
    <mergeCell ref="D7:E7"/>
    <mergeCell ref="D6:E6"/>
    <mergeCell ref="D5:E5"/>
    <mergeCell ref="L11:M11"/>
    <mergeCell ref="L9:M9"/>
    <mergeCell ref="L10:M10"/>
    <mergeCell ref="H10:I10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J2:N2"/>
    <mergeCell ref="N3:O3"/>
    <mergeCell ref="L3:M3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6.140625" bestFit="1" customWidth="1"/>
  </cols>
  <sheetData>
    <row r="1" spans="1:15" ht="21.75" thickBot="1" x14ac:dyDescent="0.25">
      <c r="A1" s="155" t="s">
        <v>140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</row>
    <row r="2" spans="1:15" x14ac:dyDescent="0.2">
      <c r="A2" s="158" t="s">
        <v>30</v>
      </c>
      <c r="B2" s="160" t="s">
        <v>31</v>
      </c>
      <c r="C2" s="162" t="s">
        <v>32</v>
      </c>
      <c r="D2" s="162" t="s">
        <v>60</v>
      </c>
      <c r="E2" s="162"/>
      <c r="F2" s="162"/>
      <c r="G2" s="162"/>
      <c r="H2" s="162"/>
      <c r="I2" s="162"/>
      <c r="J2" s="165" t="s">
        <v>56</v>
      </c>
      <c r="K2" s="166"/>
      <c r="L2" s="166"/>
      <c r="M2" s="166"/>
      <c r="N2" s="166"/>
      <c r="O2" s="27" t="s">
        <v>173</v>
      </c>
    </row>
    <row r="3" spans="1:15" x14ac:dyDescent="0.2">
      <c r="A3" s="159"/>
      <c r="B3" s="161"/>
      <c r="C3" s="163"/>
      <c r="D3" s="163" t="s">
        <v>33</v>
      </c>
      <c r="E3" s="163"/>
      <c r="F3" s="163" t="s">
        <v>34</v>
      </c>
      <c r="G3" s="163"/>
      <c r="H3" s="163" t="s">
        <v>35</v>
      </c>
      <c r="I3" s="163"/>
      <c r="J3" s="90" t="s">
        <v>33</v>
      </c>
      <c r="K3" s="164"/>
      <c r="L3" s="163" t="s">
        <v>34</v>
      </c>
      <c r="M3" s="163"/>
      <c r="N3" s="163" t="s">
        <v>35</v>
      </c>
      <c r="O3" s="167"/>
    </row>
    <row r="4" spans="1:15" x14ac:dyDescent="0.2">
      <c r="A4" s="168" t="s">
        <v>55</v>
      </c>
      <c r="B4" s="170" t="s">
        <v>37</v>
      </c>
      <c r="C4" s="6" t="s">
        <v>70</v>
      </c>
      <c r="D4" s="47">
        <v>23979</v>
      </c>
      <c r="E4" s="47"/>
      <c r="F4" s="47">
        <v>43812</v>
      </c>
      <c r="G4" s="47"/>
      <c r="H4" s="47">
        <v>43812</v>
      </c>
      <c r="I4" s="47"/>
      <c r="J4" s="115">
        <f>D4*1.4</f>
        <v>33570.6</v>
      </c>
      <c r="K4" s="116"/>
      <c r="L4" s="58">
        <f>F4*1.4</f>
        <v>61336.799999999996</v>
      </c>
      <c r="M4" s="58"/>
      <c r="N4" s="58">
        <f>H4*1.4</f>
        <v>61336.799999999996</v>
      </c>
      <c r="O4" s="59"/>
    </row>
    <row r="5" spans="1:15" x14ac:dyDescent="0.2">
      <c r="A5" s="168"/>
      <c r="B5" s="171"/>
      <c r="C5" s="6" t="s">
        <v>71</v>
      </c>
      <c r="D5" s="47">
        <v>26949</v>
      </c>
      <c r="E5" s="47"/>
      <c r="F5" s="47">
        <v>43812</v>
      </c>
      <c r="G5" s="47"/>
      <c r="H5" s="47">
        <f>F5</f>
        <v>43812</v>
      </c>
      <c r="I5" s="47"/>
      <c r="J5" s="115">
        <f>D5*1.4</f>
        <v>37728.6</v>
      </c>
      <c r="K5" s="116"/>
      <c r="L5" s="58">
        <f>F5*1.4</f>
        <v>61336.799999999996</v>
      </c>
      <c r="M5" s="58"/>
      <c r="N5" s="58">
        <f>H5*1.4</f>
        <v>61336.799999999996</v>
      </c>
      <c r="O5" s="59"/>
    </row>
    <row r="6" spans="1:15" x14ac:dyDescent="0.2">
      <c r="A6" s="168"/>
      <c r="B6" s="171"/>
      <c r="C6" s="6" t="s">
        <v>72</v>
      </c>
      <c r="D6" s="47">
        <v>29479</v>
      </c>
      <c r="E6" s="47"/>
      <c r="F6" s="47">
        <v>43812</v>
      </c>
      <c r="G6" s="47"/>
      <c r="H6" s="47">
        <f>F6</f>
        <v>43812</v>
      </c>
      <c r="I6" s="47"/>
      <c r="J6" s="115">
        <f>D6*1.4</f>
        <v>41270.6</v>
      </c>
      <c r="K6" s="116"/>
      <c r="L6" s="58">
        <f>F6*1.4</f>
        <v>61336.799999999996</v>
      </c>
      <c r="M6" s="58"/>
      <c r="N6" s="58">
        <f>H6*1.4</f>
        <v>61336.799999999996</v>
      </c>
      <c r="O6" s="59"/>
    </row>
    <row r="7" spans="1:15" x14ac:dyDescent="0.2">
      <c r="A7" s="168"/>
      <c r="B7" s="171"/>
      <c r="C7" s="6" t="s">
        <v>92</v>
      </c>
      <c r="D7" s="47">
        <v>29809</v>
      </c>
      <c r="E7" s="47"/>
      <c r="F7" s="47">
        <v>44802</v>
      </c>
      <c r="G7" s="47"/>
      <c r="H7" s="47">
        <f>F7</f>
        <v>44802</v>
      </c>
      <c r="I7" s="47"/>
      <c r="J7" s="115">
        <f>D7*1.4</f>
        <v>41732.6</v>
      </c>
      <c r="K7" s="116"/>
      <c r="L7" s="58">
        <f>F7*1.4</f>
        <v>62722.799999999996</v>
      </c>
      <c r="M7" s="58"/>
      <c r="N7" s="58">
        <f>H7*1.4</f>
        <v>62722.799999999996</v>
      </c>
      <c r="O7" s="59"/>
    </row>
    <row r="8" spans="1:15" x14ac:dyDescent="0.2">
      <c r="A8" s="168"/>
      <c r="B8" s="172"/>
      <c r="C8" s="6" t="s">
        <v>93</v>
      </c>
      <c r="D8" s="47">
        <v>30909</v>
      </c>
      <c r="E8" s="47"/>
      <c r="F8" s="47">
        <v>47002</v>
      </c>
      <c r="G8" s="47"/>
      <c r="H8" s="47">
        <f>F8</f>
        <v>47002</v>
      </c>
      <c r="I8" s="47"/>
      <c r="J8" s="115">
        <f>D8*1.4</f>
        <v>43272.6</v>
      </c>
      <c r="K8" s="116"/>
      <c r="L8" s="58">
        <f>F8*1.4</f>
        <v>65802.8</v>
      </c>
      <c r="M8" s="58"/>
      <c r="N8" s="58">
        <f>H8*1.4</f>
        <v>65802.8</v>
      </c>
      <c r="O8" s="59"/>
    </row>
    <row r="9" spans="1:15" x14ac:dyDescent="0.2">
      <c r="A9" s="168"/>
      <c r="B9" s="170" t="s">
        <v>53</v>
      </c>
      <c r="C9" s="18" t="s">
        <v>77</v>
      </c>
      <c r="D9" s="47">
        <v>24290</v>
      </c>
      <c r="E9" s="47"/>
      <c r="F9" s="130"/>
      <c r="G9" s="131"/>
      <c r="H9" s="130"/>
      <c r="I9" s="131"/>
      <c r="J9" s="115">
        <f>+D9+(D9*0.4)</f>
        <v>34006</v>
      </c>
      <c r="K9" s="116"/>
      <c r="L9" s="121"/>
      <c r="M9" s="122"/>
      <c r="N9" s="122"/>
      <c r="O9" s="138"/>
    </row>
    <row r="10" spans="1:15" x14ac:dyDescent="0.2">
      <c r="A10" s="168"/>
      <c r="B10" s="171"/>
      <c r="C10" s="18" t="s">
        <v>83</v>
      </c>
      <c r="D10" s="47">
        <v>27790</v>
      </c>
      <c r="E10" s="47"/>
      <c r="F10" s="132"/>
      <c r="G10" s="133"/>
      <c r="H10" s="132"/>
      <c r="I10" s="133"/>
      <c r="J10" s="115">
        <f>+D10+(D10*0.4)</f>
        <v>38906</v>
      </c>
      <c r="K10" s="116"/>
      <c r="L10" s="124"/>
      <c r="M10" s="125"/>
      <c r="N10" s="125"/>
      <c r="O10" s="139"/>
    </row>
    <row r="11" spans="1:15" x14ac:dyDescent="0.2">
      <c r="A11" s="168"/>
      <c r="B11" s="171"/>
      <c r="C11" s="18" t="s">
        <v>84</v>
      </c>
      <c r="D11" s="47">
        <v>30390</v>
      </c>
      <c r="E11" s="47"/>
      <c r="F11" s="132"/>
      <c r="G11" s="133"/>
      <c r="H11" s="132"/>
      <c r="I11" s="133"/>
      <c r="J11" s="115">
        <f>+D11+(D11*0.4)</f>
        <v>42546</v>
      </c>
      <c r="K11" s="116"/>
      <c r="L11" s="124"/>
      <c r="M11" s="125"/>
      <c r="N11" s="125"/>
      <c r="O11" s="139"/>
    </row>
    <row r="12" spans="1:15" x14ac:dyDescent="0.2">
      <c r="A12" s="168"/>
      <c r="B12" s="171"/>
      <c r="C12" s="18" t="s">
        <v>82</v>
      </c>
      <c r="D12" s="47">
        <v>32290</v>
      </c>
      <c r="E12" s="47"/>
      <c r="F12" s="151"/>
      <c r="G12" s="153"/>
      <c r="H12" s="132"/>
      <c r="I12" s="133"/>
      <c r="J12" s="115">
        <f>+D12+(D12*0.4)</f>
        <v>45206</v>
      </c>
      <c r="K12" s="116"/>
      <c r="L12" s="127"/>
      <c r="M12" s="128"/>
      <c r="N12" s="128"/>
      <c r="O12" s="140"/>
    </row>
    <row r="13" spans="1:15" x14ac:dyDescent="0.2">
      <c r="A13" s="168"/>
      <c r="B13" s="171"/>
      <c r="C13" s="18" t="s">
        <v>77</v>
      </c>
      <c r="D13" s="130"/>
      <c r="E13" s="131"/>
      <c r="F13" s="47">
        <v>35475</v>
      </c>
      <c r="G13" s="47"/>
      <c r="H13" s="132"/>
      <c r="I13" s="133"/>
      <c r="J13" s="130"/>
      <c r="K13" s="131"/>
      <c r="L13" s="47">
        <f>+F13+(F13*0.4)</f>
        <v>49665</v>
      </c>
      <c r="M13" s="47"/>
      <c r="N13" s="130"/>
      <c r="O13" s="174"/>
    </row>
    <row r="14" spans="1:15" x14ac:dyDescent="0.2">
      <c r="A14" s="168"/>
      <c r="B14" s="171"/>
      <c r="C14" s="18" t="s">
        <v>83</v>
      </c>
      <c r="D14" s="132"/>
      <c r="E14" s="133"/>
      <c r="F14" s="47">
        <v>36975</v>
      </c>
      <c r="G14" s="47"/>
      <c r="H14" s="132"/>
      <c r="I14" s="133"/>
      <c r="J14" s="132"/>
      <c r="K14" s="133"/>
      <c r="L14" s="47">
        <f>+F14+(F14*0.4)</f>
        <v>51765</v>
      </c>
      <c r="M14" s="47"/>
      <c r="N14" s="132"/>
      <c r="O14" s="175"/>
    </row>
    <row r="15" spans="1:15" x14ac:dyDescent="0.2">
      <c r="A15" s="168"/>
      <c r="B15" s="171"/>
      <c r="C15" s="18" t="s">
        <v>84</v>
      </c>
      <c r="D15" s="132"/>
      <c r="E15" s="133"/>
      <c r="F15" s="47">
        <v>39975</v>
      </c>
      <c r="G15" s="47"/>
      <c r="H15" s="132"/>
      <c r="I15" s="133"/>
      <c r="J15" s="132"/>
      <c r="K15" s="133"/>
      <c r="L15" s="47">
        <f>+F15+(F15*0.4)</f>
        <v>55965</v>
      </c>
      <c r="M15" s="47"/>
      <c r="N15" s="132"/>
      <c r="O15" s="175"/>
    </row>
    <row r="16" spans="1:15" x14ac:dyDescent="0.2">
      <c r="A16" s="168"/>
      <c r="B16" s="171"/>
      <c r="C16" s="18" t="s">
        <v>82</v>
      </c>
      <c r="D16" s="132"/>
      <c r="E16" s="133"/>
      <c r="F16" s="47">
        <v>41975</v>
      </c>
      <c r="G16" s="47"/>
      <c r="H16" s="151"/>
      <c r="I16" s="153"/>
      <c r="J16" s="132"/>
      <c r="K16" s="133"/>
      <c r="L16" s="47">
        <f>+F16+(F16*0.4)</f>
        <v>58765</v>
      </c>
      <c r="M16" s="47"/>
      <c r="N16" s="151"/>
      <c r="O16" s="176"/>
    </row>
    <row r="17" spans="1:15" x14ac:dyDescent="0.2">
      <c r="A17" s="168"/>
      <c r="B17" s="171"/>
      <c r="C17" s="18" t="s">
        <v>77</v>
      </c>
      <c r="D17" s="132"/>
      <c r="E17" s="133"/>
      <c r="F17" s="130"/>
      <c r="G17" s="131"/>
      <c r="H17" s="47">
        <v>35475</v>
      </c>
      <c r="I17" s="47"/>
      <c r="J17" s="132"/>
      <c r="K17" s="133"/>
      <c r="L17" s="130"/>
      <c r="M17" s="131"/>
      <c r="N17" s="47">
        <f>+H17+(H17*0.4)</f>
        <v>49665</v>
      </c>
      <c r="O17" s="48"/>
    </row>
    <row r="18" spans="1:15" x14ac:dyDescent="0.2">
      <c r="A18" s="168"/>
      <c r="B18" s="171"/>
      <c r="C18" s="18" t="s">
        <v>83</v>
      </c>
      <c r="D18" s="132"/>
      <c r="E18" s="133"/>
      <c r="F18" s="132"/>
      <c r="G18" s="133"/>
      <c r="H18" s="47">
        <v>36975</v>
      </c>
      <c r="I18" s="47"/>
      <c r="J18" s="132"/>
      <c r="K18" s="133"/>
      <c r="L18" s="132"/>
      <c r="M18" s="133"/>
      <c r="N18" s="47">
        <f>+H18+(H18*0.4)</f>
        <v>51765</v>
      </c>
      <c r="O18" s="48"/>
    </row>
    <row r="19" spans="1:15" x14ac:dyDescent="0.2">
      <c r="A19" s="168"/>
      <c r="B19" s="171"/>
      <c r="C19" s="18" t="s">
        <v>84</v>
      </c>
      <c r="D19" s="132"/>
      <c r="E19" s="133"/>
      <c r="F19" s="132"/>
      <c r="G19" s="133"/>
      <c r="H19" s="47">
        <v>39975</v>
      </c>
      <c r="I19" s="47"/>
      <c r="J19" s="132"/>
      <c r="K19" s="133"/>
      <c r="L19" s="132"/>
      <c r="M19" s="133"/>
      <c r="N19" s="47">
        <f>+H19+(H19*0.4)</f>
        <v>55965</v>
      </c>
      <c r="O19" s="48"/>
    </row>
    <row r="20" spans="1:15" ht="13.5" thickBot="1" x14ac:dyDescent="0.25">
      <c r="A20" s="169"/>
      <c r="B20" s="173"/>
      <c r="C20" s="21" t="s">
        <v>82</v>
      </c>
      <c r="D20" s="134"/>
      <c r="E20" s="135"/>
      <c r="F20" s="134"/>
      <c r="G20" s="135"/>
      <c r="H20" s="55">
        <v>41975</v>
      </c>
      <c r="I20" s="55"/>
      <c r="J20" s="134"/>
      <c r="K20" s="135"/>
      <c r="L20" s="134"/>
      <c r="M20" s="135"/>
      <c r="N20" s="55">
        <f>+H20+(H20*0.4)</f>
        <v>58765</v>
      </c>
      <c r="O20" s="56"/>
    </row>
  </sheetData>
  <sheetProtection password="BA19" sheet="1" objects="1" scenarios="1"/>
  <mergeCells count="77">
    <mergeCell ref="N5:O5"/>
    <mergeCell ref="J4:K4"/>
    <mergeCell ref="J5:K5"/>
    <mergeCell ref="J6:K6"/>
    <mergeCell ref="J7:K7"/>
    <mergeCell ref="L5:M5"/>
    <mergeCell ref="L4:M4"/>
    <mergeCell ref="N4:O4"/>
    <mergeCell ref="F16:G16"/>
    <mergeCell ref="L16:M16"/>
    <mergeCell ref="N13:O16"/>
    <mergeCell ref="H9:I16"/>
    <mergeCell ref="F9:G12"/>
    <mergeCell ref="F15:G15"/>
    <mergeCell ref="L15:M15"/>
    <mergeCell ref="F14:G14"/>
    <mergeCell ref="J13:K20"/>
    <mergeCell ref="H20:I20"/>
    <mergeCell ref="N20:O20"/>
    <mergeCell ref="L17:M20"/>
    <mergeCell ref="L14:M14"/>
    <mergeCell ref="J9:K9"/>
    <mergeCell ref="D11:E11"/>
    <mergeCell ref="J11:K11"/>
    <mergeCell ref="F13:G13"/>
    <mergeCell ref="L13:M13"/>
    <mergeCell ref="D12:E12"/>
    <mergeCell ref="J12:K12"/>
    <mergeCell ref="L9:O12"/>
    <mergeCell ref="D10:E10"/>
    <mergeCell ref="J10:K10"/>
    <mergeCell ref="D13:E20"/>
    <mergeCell ref="H19:I19"/>
    <mergeCell ref="N19:O19"/>
    <mergeCell ref="H18:I18"/>
    <mergeCell ref="N18:O18"/>
    <mergeCell ref="H17:I17"/>
    <mergeCell ref="N17:O17"/>
    <mergeCell ref="D7:E7"/>
    <mergeCell ref="F7:G7"/>
    <mergeCell ref="H7:I7"/>
    <mergeCell ref="L7:M7"/>
    <mergeCell ref="N7:O7"/>
    <mergeCell ref="H6:I6"/>
    <mergeCell ref="L6:M6"/>
    <mergeCell ref="N6:O6"/>
    <mergeCell ref="L8:M8"/>
    <mergeCell ref="N8:O8"/>
    <mergeCell ref="J8:K8"/>
    <mergeCell ref="A4:A20"/>
    <mergeCell ref="B4:B8"/>
    <mergeCell ref="D4:E4"/>
    <mergeCell ref="F4:G4"/>
    <mergeCell ref="H4:I4"/>
    <mergeCell ref="D5:E5"/>
    <mergeCell ref="F5:G5"/>
    <mergeCell ref="H5:I5"/>
    <mergeCell ref="D8:E8"/>
    <mergeCell ref="F8:G8"/>
    <mergeCell ref="H8:I8"/>
    <mergeCell ref="B9:B20"/>
    <mergeCell ref="D9:E9"/>
    <mergeCell ref="F17:G20"/>
    <mergeCell ref="D6:E6"/>
    <mergeCell ref="F6:G6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J2:N2"/>
    <mergeCell ref="N3:O3"/>
    <mergeCell ref="L3:M3"/>
  </mergeCells>
  <hyperlinks>
    <hyperlink ref="O2" location="'IHL CITY-ICD LIST'!A1" display="HOME"/>
  </hyperlink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2.42578125" bestFit="1" customWidth="1"/>
    <col min="2" max="2" width="5" bestFit="1" customWidth="1"/>
    <col min="3" max="3" width="15.42578125" bestFit="1" customWidth="1"/>
  </cols>
  <sheetData>
    <row r="1" spans="1:15" ht="21" x14ac:dyDescent="0.2">
      <c r="A1" s="92" t="s">
        <v>142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6" t="s">
        <v>30</v>
      </c>
      <c r="B2" s="178" t="s">
        <v>31</v>
      </c>
      <c r="C2" s="100" t="s">
        <v>32</v>
      </c>
      <c r="D2" s="100" t="s">
        <v>60</v>
      </c>
      <c r="E2" s="100"/>
      <c r="F2" s="100"/>
      <c r="G2" s="100"/>
      <c r="H2" s="100"/>
      <c r="I2" s="100"/>
      <c r="J2" s="104" t="s">
        <v>56</v>
      </c>
      <c r="K2" s="179"/>
      <c r="L2" s="179"/>
      <c r="M2" s="179"/>
      <c r="N2" s="179"/>
      <c r="O2" s="27" t="s">
        <v>173</v>
      </c>
    </row>
    <row r="3" spans="1:15" x14ac:dyDescent="0.2">
      <c r="A3" s="146"/>
      <c r="B3" s="98"/>
      <c r="C3" s="100"/>
      <c r="D3" s="100" t="s">
        <v>33</v>
      </c>
      <c r="E3" s="100"/>
      <c r="F3" s="100" t="s">
        <v>34</v>
      </c>
      <c r="G3" s="100"/>
      <c r="H3" s="100" t="s">
        <v>35</v>
      </c>
      <c r="I3" s="100"/>
      <c r="J3" s="104" t="s">
        <v>33</v>
      </c>
      <c r="K3" s="105"/>
      <c r="L3" s="100" t="s">
        <v>34</v>
      </c>
      <c r="M3" s="100"/>
      <c r="N3" s="100" t="s">
        <v>35</v>
      </c>
      <c r="O3" s="147"/>
    </row>
    <row r="4" spans="1:15" x14ac:dyDescent="0.2">
      <c r="A4" s="62" t="s">
        <v>36</v>
      </c>
      <c r="B4" s="110" t="s">
        <v>37</v>
      </c>
      <c r="C4" s="6" t="s">
        <v>70</v>
      </c>
      <c r="D4" s="47">
        <v>17272</v>
      </c>
      <c r="E4" s="47"/>
      <c r="F4" s="121"/>
      <c r="G4" s="122"/>
      <c r="H4" s="122"/>
      <c r="I4" s="123"/>
      <c r="J4" s="115">
        <f>D4*1.4</f>
        <v>24180.799999999999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47">
        <v>20000</v>
      </c>
      <c r="E5" s="47"/>
      <c r="F5" s="124"/>
      <c r="G5" s="125"/>
      <c r="H5" s="125"/>
      <c r="I5" s="126"/>
      <c r="J5" s="115">
        <f>D5*1.4</f>
        <v>28000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47">
        <v>24500</v>
      </c>
      <c r="E6" s="47"/>
      <c r="F6" s="124"/>
      <c r="G6" s="125"/>
      <c r="H6" s="125"/>
      <c r="I6" s="126"/>
      <c r="J6" s="115">
        <f>D6*1.4</f>
        <v>34300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92</v>
      </c>
      <c r="D7" s="47">
        <v>28500</v>
      </c>
      <c r="E7" s="47"/>
      <c r="F7" s="124"/>
      <c r="G7" s="125"/>
      <c r="H7" s="125"/>
      <c r="I7" s="126"/>
      <c r="J7" s="115">
        <f>D7*1.4</f>
        <v>39900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93</v>
      </c>
      <c r="D8" s="47">
        <v>29500</v>
      </c>
      <c r="E8" s="47"/>
      <c r="F8" s="127"/>
      <c r="G8" s="128"/>
      <c r="H8" s="128"/>
      <c r="I8" s="129"/>
      <c r="J8" s="115">
        <f>D8*1.4</f>
        <v>41300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58">
        <v>33045.5</v>
      </c>
      <c r="G9" s="58"/>
      <c r="H9" s="58">
        <v>29045.5</v>
      </c>
      <c r="I9" s="58"/>
      <c r="J9" s="121"/>
      <c r="K9" s="123"/>
      <c r="L9" s="58">
        <f>F9*1.4</f>
        <v>46263.7</v>
      </c>
      <c r="M9" s="58"/>
      <c r="N9" s="58">
        <f>H9*1.4</f>
        <v>40663.699999999997</v>
      </c>
      <c r="O9" s="59"/>
    </row>
    <row r="10" spans="1:15" x14ac:dyDescent="0.2">
      <c r="A10" s="62"/>
      <c r="B10" s="111"/>
      <c r="C10" s="6" t="s">
        <v>91</v>
      </c>
      <c r="D10" s="132"/>
      <c r="E10" s="133"/>
      <c r="F10" s="58">
        <v>36895.5</v>
      </c>
      <c r="G10" s="58"/>
      <c r="H10" s="58">
        <v>32895.5</v>
      </c>
      <c r="I10" s="58"/>
      <c r="J10" s="124"/>
      <c r="K10" s="126"/>
      <c r="L10" s="58">
        <f>F10*1.4</f>
        <v>51653.7</v>
      </c>
      <c r="M10" s="58"/>
      <c r="N10" s="58">
        <f>H10*1.4</f>
        <v>46053.7</v>
      </c>
      <c r="O10" s="59"/>
    </row>
    <row r="11" spans="1:15" x14ac:dyDescent="0.2">
      <c r="A11" s="62"/>
      <c r="B11" s="177"/>
      <c r="C11" s="6" t="s">
        <v>94</v>
      </c>
      <c r="D11" s="151"/>
      <c r="E11" s="153"/>
      <c r="F11" s="58">
        <f>2000+F10</f>
        <v>38895.5</v>
      </c>
      <c r="G11" s="58"/>
      <c r="H11" s="58">
        <f>2000+H10</f>
        <v>34895.5</v>
      </c>
      <c r="I11" s="58"/>
      <c r="J11" s="127"/>
      <c r="K11" s="129"/>
      <c r="L11" s="58">
        <f>F11*1.4</f>
        <v>54453.7</v>
      </c>
      <c r="M11" s="58"/>
      <c r="N11" s="58">
        <f>H11*1.4</f>
        <v>48853.7</v>
      </c>
      <c r="O11" s="59"/>
    </row>
    <row r="12" spans="1:15" x14ac:dyDescent="0.2">
      <c r="A12" s="62" t="s">
        <v>65</v>
      </c>
      <c r="B12" s="110" t="s">
        <v>37</v>
      </c>
      <c r="C12" s="6" t="s">
        <v>70</v>
      </c>
      <c r="D12" s="113">
        <v>17325</v>
      </c>
      <c r="E12" s="114"/>
      <c r="F12" s="121"/>
      <c r="G12" s="122"/>
      <c r="H12" s="122"/>
      <c r="I12" s="123"/>
      <c r="J12" s="113">
        <f>D12*1.4</f>
        <v>24255</v>
      </c>
      <c r="K12" s="114"/>
      <c r="L12" s="121"/>
      <c r="M12" s="122"/>
      <c r="N12" s="122"/>
      <c r="O12" s="138"/>
    </row>
    <row r="13" spans="1:15" x14ac:dyDescent="0.2">
      <c r="A13" s="62"/>
      <c r="B13" s="111"/>
      <c r="C13" s="6" t="s">
        <v>71</v>
      </c>
      <c r="D13" s="113">
        <v>19525</v>
      </c>
      <c r="E13" s="114"/>
      <c r="F13" s="124"/>
      <c r="G13" s="125"/>
      <c r="H13" s="125"/>
      <c r="I13" s="126"/>
      <c r="J13" s="113">
        <f>D13*1.4</f>
        <v>27335</v>
      </c>
      <c r="K13" s="114"/>
      <c r="L13" s="124"/>
      <c r="M13" s="125"/>
      <c r="N13" s="125"/>
      <c r="O13" s="139"/>
    </row>
    <row r="14" spans="1:15" x14ac:dyDescent="0.2">
      <c r="A14" s="62"/>
      <c r="B14" s="111"/>
      <c r="C14" s="6" t="s">
        <v>72</v>
      </c>
      <c r="D14" s="113">
        <v>23225</v>
      </c>
      <c r="E14" s="114"/>
      <c r="F14" s="124"/>
      <c r="G14" s="125"/>
      <c r="H14" s="125"/>
      <c r="I14" s="126"/>
      <c r="J14" s="113">
        <f>D14*1.4</f>
        <v>32514.999999999996</v>
      </c>
      <c r="K14" s="114"/>
      <c r="L14" s="124"/>
      <c r="M14" s="125"/>
      <c r="N14" s="125"/>
      <c r="O14" s="139"/>
    </row>
    <row r="15" spans="1:15" x14ac:dyDescent="0.2">
      <c r="A15" s="62"/>
      <c r="B15" s="111"/>
      <c r="C15" s="6" t="s">
        <v>92</v>
      </c>
      <c r="D15" s="113">
        <v>25875</v>
      </c>
      <c r="E15" s="114"/>
      <c r="F15" s="124"/>
      <c r="G15" s="125"/>
      <c r="H15" s="125"/>
      <c r="I15" s="126"/>
      <c r="J15" s="113">
        <f>D15*1.4</f>
        <v>36225</v>
      </c>
      <c r="K15" s="114"/>
      <c r="L15" s="124"/>
      <c r="M15" s="125"/>
      <c r="N15" s="125"/>
      <c r="O15" s="139"/>
    </row>
    <row r="16" spans="1:15" x14ac:dyDescent="0.2">
      <c r="A16" s="62"/>
      <c r="B16" s="111"/>
      <c r="C16" s="6" t="s">
        <v>93</v>
      </c>
      <c r="D16" s="113">
        <f>1000+D15</f>
        <v>26875</v>
      </c>
      <c r="E16" s="114"/>
      <c r="F16" s="127"/>
      <c r="G16" s="128"/>
      <c r="H16" s="128"/>
      <c r="I16" s="129"/>
      <c r="J16" s="113">
        <f>D16*1.4</f>
        <v>37625</v>
      </c>
      <c r="K16" s="114"/>
      <c r="L16" s="127"/>
      <c r="M16" s="128"/>
      <c r="N16" s="128"/>
      <c r="O16" s="140"/>
    </row>
    <row r="17" spans="1:15" x14ac:dyDescent="0.2">
      <c r="A17" s="62"/>
      <c r="B17" s="111"/>
      <c r="C17" s="6" t="s">
        <v>73</v>
      </c>
      <c r="D17" s="130"/>
      <c r="E17" s="131"/>
      <c r="F17" s="47">
        <v>33125</v>
      </c>
      <c r="G17" s="47"/>
      <c r="H17" s="47">
        <v>29125</v>
      </c>
      <c r="I17" s="47"/>
      <c r="J17" s="121"/>
      <c r="K17" s="123"/>
      <c r="L17" s="47">
        <f>F17*1.4</f>
        <v>46375</v>
      </c>
      <c r="M17" s="47"/>
      <c r="N17" s="47">
        <f>H17*1.4</f>
        <v>40775</v>
      </c>
      <c r="O17" s="48"/>
    </row>
    <row r="18" spans="1:15" x14ac:dyDescent="0.2">
      <c r="A18" s="62"/>
      <c r="B18" s="111"/>
      <c r="C18" s="6" t="s">
        <v>91</v>
      </c>
      <c r="D18" s="132"/>
      <c r="E18" s="133"/>
      <c r="F18" s="47">
        <v>37975</v>
      </c>
      <c r="G18" s="47"/>
      <c r="H18" s="47">
        <v>33975</v>
      </c>
      <c r="I18" s="47"/>
      <c r="J18" s="124"/>
      <c r="K18" s="126"/>
      <c r="L18" s="47">
        <f>F18*1.4</f>
        <v>53165</v>
      </c>
      <c r="M18" s="47"/>
      <c r="N18" s="47">
        <f>H18*1.4</f>
        <v>47565</v>
      </c>
      <c r="O18" s="48"/>
    </row>
    <row r="19" spans="1:15" ht="13.5" thickBot="1" x14ac:dyDescent="0.25">
      <c r="A19" s="148"/>
      <c r="B19" s="112"/>
      <c r="C19" s="8" t="s">
        <v>94</v>
      </c>
      <c r="D19" s="134"/>
      <c r="E19" s="135"/>
      <c r="F19" s="55">
        <f>2000+F18</f>
        <v>39975</v>
      </c>
      <c r="G19" s="55"/>
      <c r="H19" s="55">
        <f>2000+H18</f>
        <v>35975</v>
      </c>
      <c r="I19" s="55"/>
      <c r="J19" s="136"/>
      <c r="K19" s="137"/>
      <c r="L19" s="55">
        <f>F19*1.4</f>
        <v>55965</v>
      </c>
      <c r="M19" s="55"/>
      <c r="N19" s="55">
        <f>H19*1.4</f>
        <v>50365</v>
      </c>
      <c r="O19" s="56"/>
    </row>
  </sheetData>
  <sheetProtection password="BA19" sheet="1" objects="1" scenarios="1"/>
  <mergeCells count="68">
    <mergeCell ref="L19:M19"/>
    <mergeCell ref="N19:O19"/>
    <mergeCell ref="N18:O18"/>
    <mergeCell ref="N17:O17"/>
    <mergeCell ref="F11:G11"/>
    <mergeCell ref="H11:I11"/>
    <mergeCell ref="L11:M11"/>
    <mergeCell ref="N11:O11"/>
    <mergeCell ref="L18:M18"/>
    <mergeCell ref="F17:G17"/>
    <mergeCell ref="H17:I17"/>
    <mergeCell ref="L17:M17"/>
    <mergeCell ref="L12:O16"/>
    <mergeCell ref="H18:I18"/>
    <mergeCell ref="F19:G19"/>
    <mergeCell ref="H19:I19"/>
    <mergeCell ref="J2:N2"/>
    <mergeCell ref="N10:O10"/>
    <mergeCell ref="N9:O9"/>
    <mergeCell ref="L3:M3"/>
    <mergeCell ref="N3:O3"/>
    <mergeCell ref="L4:O8"/>
    <mergeCell ref="D15:E15"/>
    <mergeCell ref="J15:K15"/>
    <mergeCell ref="D13:E13"/>
    <mergeCell ref="J13:K13"/>
    <mergeCell ref="A12:A19"/>
    <mergeCell ref="B12:B19"/>
    <mergeCell ref="D12:E12"/>
    <mergeCell ref="J12:K12"/>
    <mergeCell ref="D14:E14"/>
    <mergeCell ref="J14:K14"/>
    <mergeCell ref="D16:E16"/>
    <mergeCell ref="J16:K16"/>
    <mergeCell ref="F12:I16"/>
    <mergeCell ref="D17:E19"/>
    <mergeCell ref="J17:K19"/>
    <mergeCell ref="F18:G18"/>
    <mergeCell ref="D9:E11"/>
    <mergeCell ref="J9:K11"/>
    <mergeCell ref="F10:G10"/>
    <mergeCell ref="H10:I10"/>
    <mergeCell ref="L10:M10"/>
    <mergeCell ref="F9:G9"/>
    <mergeCell ref="H9:I9"/>
    <mergeCell ref="L9:M9"/>
    <mergeCell ref="D7:E7"/>
    <mergeCell ref="J7:K7"/>
    <mergeCell ref="D6:E6"/>
    <mergeCell ref="J6:K6"/>
    <mergeCell ref="D5:E5"/>
    <mergeCell ref="J5:K5"/>
    <mergeCell ref="A4:A11"/>
    <mergeCell ref="B4:B11"/>
    <mergeCell ref="D4:E4"/>
    <mergeCell ref="J4:K4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8:E8"/>
    <mergeCell ref="J8:K8"/>
    <mergeCell ref="F4:I8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="115" zoomScaleNormal="130" zoomScaleSheetLayoutView="115" workbookViewId="0">
      <selection sqref="A1:O1"/>
    </sheetView>
  </sheetViews>
  <sheetFormatPr defaultRowHeight="12.75" x14ac:dyDescent="0.2"/>
  <cols>
    <col min="1" max="1" width="11.140625" bestFit="1" customWidth="1"/>
    <col min="2" max="2" width="5.140625" bestFit="1" customWidth="1"/>
    <col min="3" max="3" width="15.42578125" bestFit="1" customWidth="1"/>
  </cols>
  <sheetData>
    <row r="1" spans="1:15" ht="21.75" thickBot="1" x14ac:dyDescent="0.25">
      <c r="A1" s="92" t="s">
        <v>143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5" t="s">
        <v>30</v>
      </c>
      <c r="B2" s="97" t="s">
        <v>31</v>
      </c>
      <c r="C2" s="99" t="s">
        <v>32</v>
      </c>
      <c r="D2" s="99" t="s">
        <v>60</v>
      </c>
      <c r="E2" s="99"/>
      <c r="F2" s="99"/>
      <c r="G2" s="99"/>
      <c r="H2" s="99"/>
      <c r="I2" s="99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180"/>
      <c r="B3" s="98"/>
      <c r="C3" s="178"/>
      <c r="D3" s="178" t="s">
        <v>33</v>
      </c>
      <c r="E3" s="178"/>
      <c r="F3" s="178" t="s">
        <v>34</v>
      </c>
      <c r="G3" s="178"/>
      <c r="H3" s="178" t="s">
        <v>35</v>
      </c>
      <c r="I3" s="178"/>
      <c r="J3" s="104" t="s">
        <v>33</v>
      </c>
      <c r="K3" s="105"/>
      <c r="L3" s="178" t="s">
        <v>34</v>
      </c>
      <c r="M3" s="178"/>
      <c r="N3" s="178" t="s">
        <v>35</v>
      </c>
      <c r="O3" s="181"/>
    </row>
    <row r="4" spans="1:15" x14ac:dyDescent="0.2">
      <c r="A4" s="62" t="s">
        <v>36</v>
      </c>
      <c r="B4" s="110" t="s">
        <v>37</v>
      </c>
      <c r="C4" s="6" t="s">
        <v>70</v>
      </c>
      <c r="D4" s="47">
        <v>26472</v>
      </c>
      <c r="E4" s="47"/>
      <c r="F4" s="130"/>
      <c r="G4" s="149"/>
      <c r="H4" s="149"/>
      <c r="I4" s="131"/>
      <c r="J4" s="115">
        <f>D4*1.4</f>
        <v>37060.799999999996</v>
      </c>
      <c r="K4" s="116"/>
      <c r="L4" s="121"/>
      <c r="M4" s="122"/>
      <c r="N4" s="122"/>
      <c r="O4" s="138"/>
    </row>
    <row r="5" spans="1:15" x14ac:dyDescent="0.2">
      <c r="A5" s="62"/>
      <c r="B5" s="111"/>
      <c r="C5" s="6" t="s">
        <v>71</v>
      </c>
      <c r="D5" s="47">
        <v>28672</v>
      </c>
      <c r="E5" s="47"/>
      <c r="F5" s="132"/>
      <c r="G5" s="150"/>
      <c r="H5" s="150"/>
      <c r="I5" s="133"/>
      <c r="J5" s="115">
        <f>D5*1.4</f>
        <v>40140.799999999996</v>
      </c>
      <c r="K5" s="116"/>
      <c r="L5" s="124"/>
      <c r="M5" s="125"/>
      <c r="N5" s="125"/>
      <c r="O5" s="139"/>
    </row>
    <row r="6" spans="1:15" x14ac:dyDescent="0.2">
      <c r="A6" s="62"/>
      <c r="B6" s="111"/>
      <c r="C6" s="6" t="s">
        <v>72</v>
      </c>
      <c r="D6" s="47">
        <v>31322</v>
      </c>
      <c r="E6" s="47"/>
      <c r="F6" s="132"/>
      <c r="G6" s="150"/>
      <c r="H6" s="150"/>
      <c r="I6" s="133"/>
      <c r="J6" s="115">
        <f>D6*1.4</f>
        <v>43850.799999999996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92</v>
      </c>
      <c r="D7" s="47">
        <v>32972</v>
      </c>
      <c r="E7" s="47"/>
      <c r="F7" s="132"/>
      <c r="G7" s="150"/>
      <c r="H7" s="150"/>
      <c r="I7" s="133"/>
      <c r="J7" s="115">
        <f>D7*1.4</f>
        <v>46160.799999999996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93</v>
      </c>
      <c r="D8" s="47">
        <f>1000+D7</f>
        <v>33972</v>
      </c>
      <c r="E8" s="47"/>
      <c r="F8" s="151"/>
      <c r="G8" s="152"/>
      <c r="H8" s="152"/>
      <c r="I8" s="153"/>
      <c r="J8" s="115">
        <f>D8*1.4</f>
        <v>47560.799999999996</v>
      </c>
      <c r="K8" s="116"/>
      <c r="L8" s="127"/>
      <c r="M8" s="128"/>
      <c r="N8" s="128"/>
      <c r="O8" s="140"/>
    </row>
    <row r="9" spans="1:15" x14ac:dyDescent="0.2">
      <c r="A9" s="62"/>
      <c r="B9" s="111"/>
      <c r="C9" s="6" t="s">
        <v>73</v>
      </c>
      <c r="D9" s="130"/>
      <c r="E9" s="131"/>
      <c r="F9" s="47">
        <v>44546</v>
      </c>
      <c r="G9" s="47"/>
      <c r="H9" s="47">
        <v>44546</v>
      </c>
      <c r="I9" s="47"/>
      <c r="J9" s="121"/>
      <c r="K9" s="123"/>
      <c r="L9" s="58">
        <f>+F9+(F9*0.4)</f>
        <v>62364.4</v>
      </c>
      <c r="M9" s="58"/>
      <c r="N9" s="58">
        <f>+H9+(H9*0.4)</f>
        <v>62364.4</v>
      </c>
      <c r="O9" s="59"/>
    </row>
    <row r="10" spans="1:15" x14ac:dyDescent="0.2">
      <c r="A10" s="62"/>
      <c r="B10" s="111"/>
      <c r="C10" s="6" t="s">
        <v>91</v>
      </c>
      <c r="D10" s="132"/>
      <c r="E10" s="133"/>
      <c r="F10" s="47">
        <v>48396</v>
      </c>
      <c r="G10" s="47"/>
      <c r="H10" s="47">
        <v>48396</v>
      </c>
      <c r="I10" s="47"/>
      <c r="J10" s="124"/>
      <c r="K10" s="126"/>
      <c r="L10" s="58">
        <f>+F10+(F10*0.4)</f>
        <v>67754.399999999994</v>
      </c>
      <c r="M10" s="58"/>
      <c r="N10" s="58">
        <f>+H10+(H10*0.4)</f>
        <v>67754.399999999994</v>
      </c>
      <c r="O10" s="59"/>
    </row>
    <row r="11" spans="1:15" ht="13.5" thickBot="1" x14ac:dyDescent="0.25">
      <c r="A11" s="148"/>
      <c r="B11" s="112"/>
      <c r="C11" s="8" t="s">
        <v>94</v>
      </c>
      <c r="D11" s="134"/>
      <c r="E11" s="135"/>
      <c r="F11" s="55">
        <f>2000+F10</f>
        <v>50396</v>
      </c>
      <c r="G11" s="55"/>
      <c r="H11" s="55">
        <f>2000+H10</f>
        <v>50396</v>
      </c>
      <c r="I11" s="55"/>
      <c r="J11" s="136"/>
      <c r="K11" s="137"/>
      <c r="L11" s="144">
        <f>+F11+(F11*0.4)</f>
        <v>70554.399999999994</v>
      </c>
      <c r="M11" s="144"/>
      <c r="N11" s="144">
        <f>+H11+(H11*0.4)</f>
        <v>70554.399999999994</v>
      </c>
      <c r="O11" s="154"/>
    </row>
  </sheetData>
  <sheetProtection password="BA19" sheet="1" objects="1" scenarios="1"/>
  <mergeCells count="40">
    <mergeCell ref="J2:N2"/>
    <mergeCell ref="D9:E11"/>
    <mergeCell ref="F4:I8"/>
    <mergeCell ref="J9:K11"/>
    <mergeCell ref="F11:G11"/>
    <mergeCell ref="H11:I11"/>
    <mergeCell ref="L11:M11"/>
    <mergeCell ref="N11:O11"/>
    <mergeCell ref="J4:K4"/>
    <mergeCell ref="J5:K5"/>
    <mergeCell ref="J6:K6"/>
    <mergeCell ref="J7:K7"/>
    <mergeCell ref="J8:K8"/>
    <mergeCell ref="F9:G9"/>
    <mergeCell ref="H9:I9"/>
    <mergeCell ref="L9:M9"/>
    <mergeCell ref="L4:O8"/>
    <mergeCell ref="L3:M3"/>
    <mergeCell ref="N3:O3"/>
    <mergeCell ref="N9:O9"/>
    <mergeCell ref="F10:G10"/>
    <mergeCell ref="H10:I10"/>
    <mergeCell ref="L10:M10"/>
    <mergeCell ref="N10:O10"/>
    <mergeCell ref="A4:A11"/>
    <mergeCell ref="B4:B11"/>
    <mergeCell ref="D4:E4"/>
    <mergeCell ref="D5:E5"/>
    <mergeCell ref="A1:O1"/>
    <mergeCell ref="A2:A3"/>
    <mergeCell ref="B2:B3"/>
    <mergeCell ref="C2:C3"/>
    <mergeCell ref="D2:I2"/>
    <mergeCell ref="D3:E3"/>
    <mergeCell ref="F3:G3"/>
    <mergeCell ref="H3:I3"/>
    <mergeCell ref="J3:K3"/>
    <mergeCell ref="D7:E7"/>
    <mergeCell ref="D8:E8"/>
    <mergeCell ref="D6:E6"/>
  </mergeCells>
  <hyperlinks>
    <hyperlink ref="A4" r:id="rId1" display="http://www.oocl.com/india/eng/localinformation/localsurcharges/default.htm"/>
    <hyperlink ref="O2" location="'IHL CITY-ICD LIST'!A1" display="HOME"/>
  </hyperlinks>
  <pageMargins left="0.7" right="0.7" top="0.75" bottom="0.75" header="0.3" footer="0.3"/>
  <pageSetup paperSize="9" scale="63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view="pageBreakPreview" zoomScale="115" zoomScaleNormal="130" zoomScaleSheetLayoutView="115" workbookViewId="0">
      <selection activeCell="O2" sqref="O2"/>
    </sheetView>
  </sheetViews>
  <sheetFormatPr defaultRowHeight="12.75" x14ac:dyDescent="0.2"/>
  <cols>
    <col min="1" max="1" width="12.42578125" bestFit="1" customWidth="1"/>
    <col min="2" max="2" width="5.140625" bestFit="1" customWidth="1"/>
    <col min="3" max="3" width="15.42578125" bestFit="1" customWidth="1"/>
  </cols>
  <sheetData>
    <row r="1" spans="1:15" ht="21" x14ac:dyDescent="0.2">
      <c r="A1" s="92" t="s">
        <v>144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x14ac:dyDescent="0.2">
      <c r="A2" s="146" t="s">
        <v>30</v>
      </c>
      <c r="B2" s="178" t="s">
        <v>31</v>
      </c>
      <c r="C2" s="100" t="s">
        <v>32</v>
      </c>
      <c r="D2" s="105" t="s">
        <v>60</v>
      </c>
      <c r="E2" s="100"/>
      <c r="F2" s="100"/>
      <c r="G2" s="100"/>
      <c r="H2" s="100"/>
      <c r="I2" s="100"/>
      <c r="J2" s="104" t="s">
        <v>56</v>
      </c>
      <c r="K2" s="179"/>
      <c r="L2" s="179"/>
      <c r="M2" s="179"/>
      <c r="N2" s="179"/>
      <c r="O2" s="27" t="s">
        <v>173</v>
      </c>
    </row>
    <row r="3" spans="1:15" x14ac:dyDescent="0.2">
      <c r="A3" s="146"/>
      <c r="B3" s="184"/>
      <c r="C3" s="100"/>
      <c r="D3" s="105" t="s">
        <v>33</v>
      </c>
      <c r="E3" s="100"/>
      <c r="F3" s="100" t="s">
        <v>34</v>
      </c>
      <c r="G3" s="100"/>
      <c r="H3" s="100" t="s">
        <v>35</v>
      </c>
      <c r="I3" s="100"/>
      <c r="J3" s="105" t="s">
        <v>33</v>
      </c>
      <c r="K3" s="100"/>
      <c r="L3" s="100" t="s">
        <v>34</v>
      </c>
      <c r="M3" s="100"/>
      <c r="N3" s="100" t="s">
        <v>35</v>
      </c>
      <c r="O3" s="147"/>
    </row>
    <row r="4" spans="1:15" x14ac:dyDescent="0.2">
      <c r="A4" s="146"/>
      <c r="B4" s="98"/>
      <c r="C4" s="100"/>
      <c r="D4" s="105"/>
      <c r="E4" s="100"/>
      <c r="F4" s="100"/>
      <c r="G4" s="100"/>
      <c r="H4" s="100"/>
      <c r="I4" s="100"/>
      <c r="J4" s="105"/>
      <c r="K4" s="100"/>
      <c r="L4" s="100"/>
      <c r="M4" s="100"/>
      <c r="N4" s="100"/>
      <c r="O4" s="147"/>
    </row>
    <row r="5" spans="1:15" x14ac:dyDescent="0.2">
      <c r="A5" s="62" t="s">
        <v>36</v>
      </c>
      <c r="B5" s="110" t="s">
        <v>37</v>
      </c>
      <c r="C5" s="6" t="s">
        <v>70</v>
      </c>
      <c r="D5" s="182">
        <v>45000</v>
      </c>
      <c r="E5" s="183"/>
      <c r="F5" s="130"/>
      <c r="G5" s="149"/>
      <c r="H5" s="149"/>
      <c r="I5" s="131"/>
      <c r="J5" s="115">
        <f t="shared" ref="J5:J24" si="0">+D5+(D5*0.4)</f>
        <v>63000</v>
      </c>
      <c r="K5" s="116"/>
      <c r="L5" s="121"/>
      <c r="M5" s="122"/>
      <c r="N5" s="122"/>
      <c r="O5" s="138"/>
    </row>
    <row r="6" spans="1:15" x14ac:dyDescent="0.2">
      <c r="A6" s="62"/>
      <c r="B6" s="111"/>
      <c r="C6" s="6" t="s">
        <v>71</v>
      </c>
      <c r="D6" s="182">
        <v>53500</v>
      </c>
      <c r="E6" s="183"/>
      <c r="F6" s="132"/>
      <c r="G6" s="150"/>
      <c r="H6" s="150"/>
      <c r="I6" s="133"/>
      <c r="J6" s="115">
        <f t="shared" si="0"/>
        <v>74900</v>
      </c>
      <c r="K6" s="116"/>
      <c r="L6" s="124"/>
      <c r="M6" s="125"/>
      <c r="N6" s="125"/>
      <c r="O6" s="139"/>
    </row>
    <row r="7" spans="1:15" x14ac:dyDescent="0.2">
      <c r="A7" s="62"/>
      <c r="B7" s="111"/>
      <c r="C7" s="6" t="s">
        <v>72</v>
      </c>
      <c r="D7" s="182">
        <v>64500</v>
      </c>
      <c r="E7" s="183"/>
      <c r="F7" s="132"/>
      <c r="G7" s="150"/>
      <c r="H7" s="150"/>
      <c r="I7" s="133"/>
      <c r="J7" s="115">
        <f t="shared" si="0"/>
        <v>90300</v>
      </c>
      <c r="K7" s="116"/>
      <c r="L7" s="124"/>
      <c r="M7" s="125"/>
      <c r="N7" s="125"/>
      <c r="O7" s="139"/>
    </row>
    <row r="8" spans="1:15" x14ac:dyDescent="0.2">
      <c r="A8" s="62"/>
      <c r="B8" s="111"/>
      <c r="C8" s="6" t="s">
        <v>88</v>
      </c>
      <c r="D8" s="182">
        <v>77000</v>
      </c>
      <c r="E8" s="183"/>
      <c r="F8" s="132"/>
      <c r="G8" s="150"/>
      <c r="H8" s="150"/>
      <c r="I8" s="133"/>
      <c r="J8" s="115">
        <f t="shared" si="0"/>
        <v>107800</v>
      </c>
      <c r="K8" s="116"/>
      <c r="L8" s="124"/>
      <c r="M8" s="125"/>
      <c r="N8" s="125"/>
      <c r="O8" s="139"/>
    </row>
    <row r="9" spans="1:15" x14ac:dyDescent="0.2">
      <c r="A9" s="62"/>
      <c r="B9" s="111"/>
      <c r="C9" s="6" t="s">
        <v>89</v>
      </c>
      <c r="D9" s="47">
        <v>78000</v>
      </c>
      <c r="E9" s="47"/>
      <c r="F9" s="151"/>
      <c r="G9" s="152"/>
      <c r="H9" s="152"/>
      <c r="I9" s="153"/>
      <c r="J9" s="115">
        <f>+D9+(D9*0.4)</f>
        <v>109200</v>
      </c>
      <c r="K9" s="116"/>
      <c r="L9" s="127"/>
      <c r="M9" s="128"/>
      <c r="N9" s="128"/>
      <c r="O9" s="140"/>
    </row>
    <row r="10" spans="1:15" x14ac:dyDescent="0.2">
      <c r="A10" s="62"/>
      <c r="B10" s="111"/>
      <c r="C10" s="6" t="s">
        <v>73</v>
      </c>
      <c r="D10" s="130"/>
      <c r="E10" s="131"/>
      <c r="F10" s="47">
        <v>87000</v>
      </c>
      <c r="G10" s="47"/>
      <c r="H10" s="47">
        <v>72000</v>
      </c>
      <c r="I10" s="47"/>
      <c r="J10" s="121"/>
      <c r="K10" s="123"/>
      <c r="L10" s="115">
        <f>+F10+(F10*0.4)</f>
        <v>121800</v>
      </c>
      <c r="M10" s="116"/>
      <c r="N10" s="115">
        <f>+H10+(H10*0.4)</f>
        <v>100800</v>
      </c>
      <c r="O10" s="117"/>
    </row>
    <row r="11" spans="1:15" x14ac:dyDescent="0.2">
      <c r="A11" s="62"/>
      <c r="B11" s="111"/>
      <c r="C11" s="6" t="s">
        <v>87</v>
      </c>
      <c r="D11" s="132"/>
      <c r="E11" s="133"/>
      <c r="F11" s="47">
        <v>97500</v>
      </c>
      <c r="G11" s="47"/>
      <c r="H11" s="47">
        <v>82000</v>
      </c>
      <c r="I11" s="47"/>
      <c r="J11" s="124"/>
      <c r="K11" s="126"/>
      <c r="L11" s="115">
        <f>+F11+(F11*0.4)</f>
        <v>136500</v>
      </c>
      <c r="M11" s="116"/>
      <c r="N11" s="115">
        <f>+H11+(H11*0.4)</f>
        <v>114800</v>
      </c>
      <c r="O11" s="117"/>
    </row>
    <row r="12" spans="1:15" x14ac:dyDescent="0.2">
      <c r="A12" s="62"/>
      <c r="B12" s="177"/>
      <c r="C12" s="6" t="s">
        <v>90</v>
      </c>
      <c r="D12" s="151"/>
      <c r="E12" s="153"/>
      <c r="F12" s="47">
        <f>+F11+2000</f>
        <v>99500</v>
      </c>
      <c r="G12" s="47"/>
      <c r="H12" s="47">
        <f>+H11+2000</f>
        <v>84000</v>
      </c>
      <c r="I12" s="47"/>
      <c r="J12" s="127"/>
      <c r="K12" s="129"/>
      <c r="L12" s="115">
        <f>+F12+(F12*0.4)</f>
        <v>139300</v>
      </c>
      <c r="M12" s="116"/>
      <c r="N12" s="115">
        <f>+H12+(H12*0.4)</f>
        <v>117600</v>
      </c>
      <c r="O12" s="117"/>
    </row>
    <row r="13" spans="1:15" x14ac:dyDescent="0.2">
      <c r="A13" s="62" t="s">
        <v>45</v>
      </c>
      <c r="B13" s="110" t="s">
        <v>37</v>
      </c>
      <c r="C13" s="6" t="s">
        <v>70</v>
      </c>
      <c r="D13" s="182">
        <v>39000</v>
      </c>
      <c r="E13" s="183"/>
      <c r="F13" s="130"/>
      <c r="G13" s="149"/>
      <c r="H13" s="149"/>
      <c r="I13" s="131"/>
      <c r="J13" s="115">
        <f t="shared" si="0"/>
        <v>54600</v>
      </c>
      <c r="K13" s="116"/>
      <c r="L13" s="121"/>
      <c r="M13" s="122"/>
      <c r="N13" s="122"/>
      <c r="O13" s="138"/>
    </row>
    <row r="14" spans="1:15" x14ac:dyDescent="0.2">
      <c r="A14" s="62"/>
      <c r="B14" s="111"/>
      <c r="C14" s="6" t="s">
        <v>71</v>
      </c>
      <c r="D14" s="182">
        <v>44500</v>
      </c>
      <c r="E14" s="183"/>
      <c r="F14" s="132"/>
      <c r="G14" s="150"/>
      <c r="H14" s="150"/>
      <c r="I14" s="133"/>
      <c r="J14" s="115">
        <f t="shared" si="0"/>
        <v>62300</v>
      </c>
      <c r="K14" s="116"/>
      <c r="L14" s="124"/>
      <c r="M14" s="125"/>
      <c r="N14" s="125"/>
      <c r="O14" s="139"/>
    </row>
    <row r="15" spans="1:15" x14ac:dyDescent="0.2">
      <c r="A15" s="62"/>
      <c r="B15" s="111"/>
      <c r="C15" s="6" t="s">
        <v>72</v>
      </c>
      <c r="D15" s="182">
        <v>54000</v>
      </c>
      <c r="E15" s="183"/>
      <c r="F15" s="132"/>
      <c r="G15" s="150"/>
      <c r="H15" s="150"/>
      <c r="I15" s="133"/>
      <c r="J15" s="115">
        <f t="shared" si="0"/>
        <v>75600</v>
      </c>
      <c r="K15" s="116"/>
      <c r="L15" s="124"/>
      <c r="M15" s="125"/>
      <c r="N15" s="125"/>
      <c r="O15" s="139"/>
    </row>
    <row r="16" spans="1:15" x14ac:dyDescent="0.2">
      <c r="A16" s="62"/>
      <c r="B16" s="111"/>
      <c r="C16" s="6" t="s">
        <v>88</v>
      </c>
      <c r="D16" s="182">
        <v>65500</v>
      </c>
      <c r="E16" s="183"/>
      <c r="F16" s="132"/>
      <c r="G16" s="150"/>
      <c r="H16" s="150"/>
      <c r="I16" s="133"/>
      <c r="J16" s="115">
        <f t="shared" si="0"/>
        <v>91700</v>
      </c>
      <c r="K16" s="116"/>
      <c r="L16" s="124"/>
      <c r="M16" s="125"/>
      <c r="N16" s="125"/>
      <c r="O16" s="139"/>
    </row>
    <row r="17" spans="1:15" x14ac:dyDescent="0.2">
      <c r="A17" s="62"/>
      <c r="B17" s="111"/>
      <c r="C17" s="6" t="s">
        <v>89</v>
      </c>
      <c r="D17" s="47">
        <v>66500</v>
      </c>
      <c r="E17" s="47"/>
      <c r="F17" s="151"/>
      <c r="G17" s="152"/>
      <c r="H17" s="152"/>
      <c r="I17" s="153"/>
      <c r="J17" s="115">
        <f>+D17+(D17*0.4)</f>
        <v>93100</v>
      </c>
      <c r="K17" s="116"/>
      <c r="L17" s="127"/>
      <c r="M17" s="128"/>
      <c r="N17" s="128"/>
      <c r="O17" s="140"/>
    </row>
    <row r="18" spans="1:15" x14ac:dyDescent="0.2">
      <c r="A18" s="62"/>
      <c r="B18" s="111"/>
      <c r="C18" s="6" t="s">
        <v>73</v>
      </c>
      <c r="D18" s="130"/>
      <c r="E18" s="131"/>
      <c r="F18" s="113">
        <v>82000</v>
      </c>
      <c r="G18" s="114"/>
      <c r="H18" s="47">
        <v>66000</v>
      </c>
      <c r="I18" s="47"/>
      <c r="J18" s="121"/>
      <c r="K18" s="123"/>
      <c r="L18" s="115">
        <f>+F18+(F18*0.4)</f>
        <v>114800</v>
      </c>
      <c r="M18" s="116"/>
      <c r="N18" s="115">
        <f>+H18+(H18*0.4)</f>
        <v>92400</v>
      </c>
      <c r="O18" s="117"/>
    </row>
    <row r="19" spans="1:15" x14ac:dyDescent="0.2">
      <c r="A19" s="62"/>
      <c r="B19" s="111"/>
      <c r="C19" s="6" t="s">
        <v>87</v>
      </c>
      <c r="D19" s="132"/>
      <c r="E19" s="133"/>
      <c r="F19" s="113">
        <v>92500</v>
      </c>
      <c r="G19" s="114"/>
      <c r="H19" s="47">
        <v>76000</v>
      </c>
      <c r="I19" s="47"/>
      <c r="J19" s="124"/>
      <c r="K19" s="126"/>
      <c r="L19" s="115">
        <f>+F19+(F19*0.4)</f>
        <v>129500</v>
      </c>
      <c r="M19" s="116"/>
      <c r="N19" s="115">
        <f>+H19+(H19*0.4)</f>
        <v>106400</v>
      </c>
      <c r="O19" s="117"/>
    </row>
    <row r="20" spans="1:15" x14ac:dyDescent="0.2">
      <c r="A20" s="62"/>
      <c r="B20" s="177"/>
      <c r="C20" s="6" t="s">
        <v>90</v>
      </c>
      <c r="D20" s="151"/>
      <c r="E20" s="153"/>
      <c r="F20" s="47">
        <f>+F19+2000</f>
        <v>94500</v>
      </c>
      <c r="G20" s="47"/>
      <c r="H20" s="47">
        <f>+H19+2000</f>
        <v>78000</v>
      </c>
      <c r="I20" s="47"/>
      <c r="J20" s="127"/>
      <c r="K20" s="129"/>
      <c r="L20" s="115">
        <f>+F20+(F20*0.4)</f>
        <v>132300</v>
      </c>
      <c r="M20" s="116"/>
      <c r="N20" s="115">
        <f>+H20+(H20*0.4)</f>
        <v>109200</v>
      </c>
      <c r="O20" s="117"/>
    </row>
    <row r="21" spans="1:15" x14ac:dyDescent="0.2">
      <c r="A21" s="107" t="s">
        <v>64</v>
      </c>
      <c r="B21" s="110" t="s">
        <v>37</v>
      </c>
      <c r="C21" s="6" t="s">
        <v>70</v>
      </c>
      <c r="D21" s="182">
        <v>40500</v>
      </c>
      <c r="E21" s="183"/>
      <c r="F21" s="130"/>
      <c r="G21" s="149"/>
      <c r="H21" s="149"/>
      <c r="I21" s="131"/>
      <c r="J21" s="115">
        <f t="shared" si="0"/>
        <v>56700</v>
      </c>
      <c r="K21" s="116"/>
      <c r="L21" s="121"/>
      <c r="M21" s="122"/>
      <c r="N21" s="122"/>
      <c r="O21" s="138"/>
    </row>
    <row r="22" spans="1:15" x14ac:dyDescent="0.2">
      <c r="A22" s="108"/>
      <c r="B22" s="111"/>
      <c r="C22" s="6" t="s">
        <v>71</v>
      </c>
      <c r="D22" s="182">
        <v>46000</v>
      </c>
      <c r="E22" s="183"/>
      <c r="F22" s="132"/>
      <c r="G22" s="150"/>
      <c r="H22" s="150"/>
      <c r="I22" s="133"/>
      <c r="J22" s="115">
        <f t="shared" si="0"/>
        <v>64400</v>
      </c>
      <c r="K22" s="116"/>
      <c r="L22" s="124"/>
      <c r="M22" s="125"/>
      <c r="N22" s="125"/>
      <c r="O22" s="139"/>
    </row>
    <row r="23" spans="1:15" x14ac:dyDescent="0.2">
      <c r="A23" s="108"/>
      <c r="B23" s="111"/>
      <c r="C23" s="6" t="s">
        <v>72</v>
      </c>
      <c r="D23" s="182">
        <v>52500</v>
      </c>
      <c r="E23" s="183"/>
      <c r="F23" s="132"/>
      <c r="G23" s="150"/>
      <c r="H23" s="150"/>
      <c r="I23" s="133"/>
      <c r="J23" s="115">
        <f t="shared" si="0"/>
        <v>73500</v>
      </c>
      <c r="K23" s="116"/>
      <c r="L23" s="124"/>
      <c r="M23" s="125"/>
      <c r="N23" s="125"/>
      <c r="O23" s="139"/>
    </row>
    <row r="24" spans="1:15" x14ac:dyDescent="0.2">
      <c r="A24" s="108"/>
      <c r="B24" s="111"/>
      <c r="C24" s="6" t="s">
        <v>88</v>
      </c>
      <c r="D24" s="182">
        <v>67000</v>
      </c>
      <c r="E24" s="183"/>
      <c r="F24" s="132"/>
      <c r="G24" s="150"/>
      <c r="H24" s="150"/>
      <c r="I24" s="133"/>
      <c r="J24" s="115">
        <f t="shared" si="0"/>
        <v>93800</v>
      </c>
      <c r="K24" s="116"/>
      <c r="L24" s="124"/>
      <c r="M24" s="125"/>
      <c r="N24" s="125"/>
      <c r="O24" s="139"/>
    </row>
    <row r="25" spans="1:15" x14ac:dyDescent="0.2">
      <c r="A25" s="108"/>
      <c r="B25" s="111"/>
      <c r="C25" s="6" t="s">
        <v>89</v>
      </c>
      <c r="D25" s="47">
        <v>68000</v>
      </c>
      <c r="E25" s="47"/>
      <c r="F25" s="151"/>
      <c r="G25" s="152"/>
      <c r="H25" s="152"/>
      <c r="I25" s="153"/>
      <c r="J25" s="115">
        <f>+D25+(D25*0.4)</f>
        <v>95200</v>
      </c>
      <c r="K25" s="116"/>
      <c r="L25" s="127"/>
      <c r="M25" s="128"/>
      <c r="N25" s="128"/>
      <c r="O25" s="140"/>
    </row>
    <row r="26" spans="1:15" x14ac:dyDescent="0.2">
      <c r="A26" s="108"/>
      <c r="B26" s="111"/>
      <c r="C26" s="6" t="s">
        <v>73</v>
      </c>
      <c r="D26" s="130"/>
      <c r="E26" s="131"/>
      <c r="F26" s="47">
        <v>81000</v>
      </c>
      <c r="G26" s="47"/>
      <c r="H26" s="47">
        <v>63000</v>
      </c>
      <c r="I26" s="47"/>
      <c r="J26" s="121"/>
      <c r="K26" s="123"/>
      <c r="L26" s="115">
        <f>+F26+(F26*0.4)</f>
        <v>113400</v>
      </c>
      <c r="M26" s="116"/>
      <c r="N26" s="115">
        <f>+H26+(H26*0.4)</f>
        <v>88200</v>
      </c>
      <c r="O26" s="117"/>
    </row>
    <row r="27" spans="1:15" x14ac:dyDescent="0.2">
      <c r="A27" s="108"/>
      <c r="B27" s="111"/>
      <c r="C27" s="6" t="s">
        <v>87</v>
      </c>
      <c r="D27" s="132"/>
      <c r="E27" s="133"/>
      <c r="F27" s="47">
        <v>89500</v>
      </c>
      <c r="G27" s="47"/>
      <c r="H27" s="47">
        <v>73000</v>
      </c>
      <c r="I27" s="47"/>
      <c r="J27" s="124"/>
      <c r="K27" s="126"/>
      <c r="L27" s="115">
        <f>+F27+(F27*0.4)</f>
        <v>125300</v>
      </c>
      <c r="M27" s="116"/>
      <c r="N27" s="115">
        <f>+H27+(H27*0.4)</f>
        <v>102200</v>
      </c>
      <c r="O27" s="117"/>
    </row>
    <row r="28" spans="1:15" x14ac:dyDescent="0.2">
      <c r="A28" s="108"/>
      <c r="B28" s="177"/>
      <c r="C28" s="6" t="s">
        <v>90</v>
      </c>
      <c r="D28" s="151"/>
      <c r="E28" s="153"/>
      <c r="F28" s="47">
        <f>+F27+2000</f>
        <v>91500</v>
      </c>
      <c r="G28" s="47"/>
      <c r="H28" s="47">
        <f>+H27+2000</f>
        <v>75000</v>
      </c>
      <c r="I28" s="47"/>
      <c r="J28" s="127"/>
      <c r="K28" s="129"/>
      <c r="L28" s="115">
        <f>+F28+(F28*0.4)</f>
        <v>128100</v>
      </c>
      <c r="M28" s="116"/>
      <c r="N28" s="115">
        <f>+H28+(H28*0.4)</f>
        <v>105000</v>
      </c>
      <c r="O28" s="117"/>
    </row>
    <row r="29" spans="1:15" x14ac:dyDescent="0.2">
      <c r="A29" s="211" t="s">
        <v>68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3"/>
    </row>
    <row r="30" spans="1:15" x14ac:dyDescent="0.2">
      <c r="A30" s="62" t="s">
        <v>36</v>
      </c>
      <c r="B30" s="110" t="s">
        <v>37</v>
      </c>
      <c r="C30" s="6" t="s">
        <v>38</v>
      </c>
      <c r="D30" s="114">
        <v>89100</v>
      </c>
      <c r="E30" s="47"/>
      <c r="F30" s="130"/>
      <c r="G30" s="149"/>
      <c r="H30" s="149"/>
      <c r="I30" s="131"/>
      <c r="J30" s="202"/>
      <c r="K30" s="203"/>
      <c r="L30" s="203"/>
      <c r="M30" s="203"/>
      <c r="N30" s="203"/>
      <c r="O30" s="204"/>
    </row>
    <row r="31" spans="1:15" x14ac:dyDescent="0.2">
      <c r="A31" s="62"/>
      <c r="B31" s="111"/>
      <c r="C31" s="6" t="s">
        <v>39</v>
      </c>
      <c r="D31" s="114">
        <v>89100</v>
      </c>
      <c r="E31" s="47"/>
      <c r="F31" s="151"/>
      <c r="G31" s="152"/>
      <c r="H31" s="152"/>
      <c r="I31" s="153"/>
      <c r="J31" s="205"/>
      <c r="K31" s="206"/>
      <c r="L31" s="206"/>
      <c r="M31" s="206"/>
      <c r="N31" s="206"/>
      <c r="O31" s="207"/>
    </row>
    <row r="32" spans="1:15" x14ac:dyDescent="0.2">
      <c r="A32" s="62"/>
      <c r="B32" s="111"/>
      <c r="C32" s="6" t="s">
        <v>40</v>
      </c>
      <c r="D32" s="130"/>
      <c r="E32" s="131"/>
      <c r="F32" s="47">
        <v>146300</v>
      </c>
      <c r="G32" s="47"/>
      <c r="H32" s="130"/>
      <c r="I32" s="131"/>
      <c r="J32" s="205"/>
      <c r="K32" s="206"/>
      <c r="L32" s="206"/>
      <c r="M32" s="206"/>
      <c r="N32" s="206"/>
      <c r="O32" s="207"/>
    </row>
    <row r="33" spans="1:15" x14ac:dyDescent="0.2">
      <c r="A33" s="62"/>
      <c r="B33" s="111"/>
      <c r="C33" s="6" t="s">
        <v>41</v>
      </c>
      <c r="D33" s="132"/>
      <c r="E33" s="133"/>
      <c r="F33" s="47">
        <v>146300</v>
      </c>
      <c r="G33" s="47"/>
      <c r="H33" s="151"/>
      <c r="I33" s="153"/>
      <c r="J33" s="205"/>
      <c r="K33" s="206"/>
      <c r="L33" s="206"/>
      <c r="M33" s="206"/>
      <c r="N33" s="206"/>
      <c r="O33" s="207"/>
    </row>
    <row r="34" spans="1:15" x14ac:dyDescent="0.2">
      <c r="A34" s="62"/>
      <c r="B34" s="111"/>
      <c r="C34" s="6" t="s">
        <v>42</v>
      </c>
      <c r="D34" s="132"/>
      <c r="E34" s="133"/>
      <c r="F34" s="130"/>
      <c r="G34" s="131"/>
      <c r="H34" s="47">
        <v>146300</v>
      </c>
      <c r="I34" s="47"/>
      <c r="J34" s="205"/>
      <c r="K34" s="206"/>
      <c r="L34" s="206"/>
      <c r="M34" s="206"/>
      <c r="N34" s="206"/>
      <c r="O34" s="207"/>
    </row>
    <row r="35" spans="1:15" ht="13.5" thickBot="1" x14ac:dyDescent="0.25">
      <c r="A35" s="148"/>
      <c r="B35" s="112"/>
      <c r="C35" s="8" t="s">
        <v>44</v>
      </c>
      <c r="D35" s="134"/>
      <c r="E35" s="135"/>
      <c r="F35" s="134"/>
      <c r="G35" s="135"/>
      <c r="H35" s="55">
        <v>146300</v>
      </c>
      <c r="I35" s="55"/>
      <c r="J35" s="208"/>
      <c r="K35" s="209"/>
      <c r="L35" s="209"/>
      <c r="M35" s="209"/>
      <c r="N35" s="209"/>
      <c r="O35" s="210"/>
    </row>
    <row r="36" spans="1:15" ht="13.5" thickBot="1" x14ac:dyDescent="0.25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9"/>
    </row>
    <row r="37" spans="1:15" ht="21" x14ac:dyDescent="0.2">
      <c r="A37" s="92" t="s">
        <v>145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4"/>
    </row>
    <row r="38" spans="1:15" x14ac:dyDescent="0.2">
      <c r="A38" s="146" t="s">
        <v>30</v>
      </c>
      <c r="B38" s="178" t="s">
        <v>31</v>
      </c>
      <c r="C38" s="100" t="s">
        <v>32</v>
      </c>
      <c r="D38" s="100" t="s">
        <v>60</v>
      </c>
      <c r="E38" s="100"/>
      <c r="F38" s="100"/>
      <c r="G38" s="100"/>
      <c r="H38" s="100"/>
      <c r="I38" s="100"/>
      <c r="J38" s="104" t="s">
        <v>56</v>
      </c>
      <c r="K38" s="179"/>
      <c r="L38" s="179"/>
      <c r="M38" s="179"/>
      <c r="N38" s="179"/>
      <c r="O38" s="27" t="s">
        <v>173</v>
      </c>
    </row>
    <row r="39" spans="1:15" x14ac:dyDescent="0.2">
      <c r="A39" s="146"/>
      <c r="B39" s="184"/>
      <c r="C39" s="100"/>
      <c r="D39" s="104" t="s">
        <v>33</v>
      </c>
      <c r="E39" s="105"/>
      <c r="F39" s="100" t="s">
        <v>34</v>
      </c>
      <c r="G39" s="100"/>
      <c r="H39" s="185" t="s">
        <v>46</v>
      </c>
      <c r="I39" s="185"/>
      <c r="J39" s="104" t="s">
        <v>33</v>
      </c>
      <c r="K39" s="105"/>
      <c r="L39" s="100" t="s">
        <v>34</v>
      </c>
      <c r="M39" s="100"/>
      <c r="N39" s="100" t="s">
        <v>35</v>
      </c>
      <c r="O39" s="147"/>
    </row>
    <row r="40" spans="1:15" x14ac:dyDescent="0.2">
      <c r="A40" s="146"/>
      <c r="B40" s="98"/>
      <c r="C40" s="100"/>
      <c r="D40" s="104" t="s">
        <v>47</v>
      </c>
      <c r="E40" s="105"/>
      <c r="F40" s="104" t="s">
        <v>49</v>
      </c>
      <c r="G40" s="105"/>
      <c r="H40" s="9" t="s">
        <v>51</v>
      </c>
      <c r="I40" s="5" t="s">
        <v>50</v>
      </c>
      <c r="J40" s="5" t="s">
        <v>47</v>
      </c>
      <c r="K40" s="5" t="s">
        <v>48</v>
      </c>
      <c r="L40" s="104" t="s">
        <v>49</v>
      </c>
      <c r="M40" s="105"/>
      <c r="N40" s="9" t="s">
        <v>51</v>
      </c>
      <c r="O40" s="10" t="s">
        <v>50</v>
      </c>
    </row>
    <row r="41" spans="1:15" x14ac:dyDescent="0.2">
      <c r="A41" s="62" t="s">
        <v>36</v>
      </c>
      <c r="B41" s="110" t="s">
        <v>37</v>
      </c>
      <c r="C41" s="6" t="s">
        <v>109</v>
      </c>
      <c r="D41" s="113">
        <v>31000</v>
      </c>
      <c r="E41" s="114"/>
      <c r="F41" s="130"/>
      <c r="G41" s="149"/>
      <c r="H41" s="149"/>
      <c r="I41" s="131"/>
      <c r="J41" s="13">
        <f t="shared" ref="J41:L54" si="1">+D41+(D41*0.4)</f>
        <v>43400</v>
      </c>
      <c r="K41" s="195"/>
      <c r="L41" s="121"/>
      <c r="M41" s="122"/>
      <c r="N41" s="122"/>
      <c r="O41" s="138"/>
    </row>
    <row r="42" spans="1:15" x14ac:dyDescent="0.2">
      <c r="A42" s="62"/>
      <c r="B42" s="111"/>
      <c r="C42" s="6" t="s">
        <v>110</v>
      </c>
      <c r="D42" s="113">
        <v>38000</v>
      </c>
      <c r="E42" s="114"/>
      <c r="F42" s="132"/>
      <c r="G42" s="150"/>
      <c r="H42" s="150"/>
      <c r="I42" s="133"/>
      <c r="J42" s="13">
        <f t="shared" si="1"/>
        <v>53200</v>
      </c>
      <c r="K42" s="200"/>
      <c r="L42" s="124"/>
      <c r="M42" s="125"/>
      <c r="N42" s="125"/>
      <c r="O42" s="139"/>
    </row>
    <row r="43" spans="1:15" x14ac:dyDescent="0.2">
      <c r="A43" s="62"/>
      <c r="B43" s="111"/>
      <c r="C43" s="6" t="s">
        <v>111</v>
      </c>
      <c r="D43" s="113">
        <v>46000</v>
      </c>
      <c r="E43" s="114"/>
      <c r="F43" s="132"/>
      <c r="G43" s="150"/>
      <c r="H43" s="150"/>
      <c r="I43" s="133"/>
      <c r="J43" s="13">
        <f t="shared" si="1"/>
        <v>64400</v>
      </c>
      <c r="K43" s="200"/>
      <c r="L43" s="124"/>
      <c r="M43" s="125"/>
      <c r="N43" s="125"/>
      <c r="O43" s="139"/>
    </row>
    <row r="44" spans="1:15" x14ac:dyDescent="0.2">
      <c r="A44" s="62"/>
      <c r="B44" s="111"/>
      <c r="C44" s="6" t="s">
        <v>112</v>
      </c>
      <c r="D44" s="113">
        <v>55000</v>
      </c>
      <c r="E44" s="114"/>
      <c r="F44" s="151"/>
      <c r="G44" s="152"/>
      <c r="H44" s="152"/>
      <c r="I44" s="153"/>
      <c r="J44" s="13">
        <f t="shared" si="1"/>
        <v>77000</v>
      </c>
      <c r="K44" s="200"/>
      <c r="L44" s="127"/>
      <c r="M44" s="128"/>
      <c r="N44" s="128"/>
      <c r="O44" s="140"/>
    </row>
    <row r="45" spans="1:15" x14ac:dyDescent="0.2">
      <c r="A45" s="62"/>
      <c r="B45" s="111"/>
      <c r="C45" s="6" t="s">
        <v>113</v>
      </c>
      <c r="D45" s="130"/>
      <c r="E45" s="131"/>
      <c r="F45" s="113">
        <v>53170</v>
      </c>
      <c r="G45" s="114"/>
      <c r="H45" s="6">
        <v>53170</v>
      </c>
      <c r="I45" s="6">
        <f>+H45+1300</f>
        <v>54470</v>
      </c>
      <c r="J45" s="195"/>
      <c r="K45" s="200"/>
      <c r="L45" s="115">
        <f t="shared" si="1"/>
        <v>74438</v>
      </c>
      <c r="M45" s="116"/>
      <c r="N45" s="13">
        <f t="shared" ref="N45:O52" si="2">+H45+(H45*0.4)</f>
        <v>74438</v>
      </c>
      <c r="O45" s="14">
        <f t="shared" si="2"/>
        <v>76258</v>
      </c>
    </row>
    <row r="46" spans="1:15" x14ac:dyDescent="0.2">
      <c r="A46" s="62"/>
      <c r="B46" s="177"/>
      <c r="C46" s="6" t="s">
        <v>114</v>
      </c>
      <c r="D46" s="151"/>
      <c r="E46" s="153"/>
      <c r="F46" s="113">
        <v>64670</v>
      </c>
      <c r="G46" s="114"/>
      <c r="H46" s="6">
        <v>64670</v>
      </c>
      <c r="I46" s="6">
        <f>+H46+1300</f>
        <v>65970</v>
      </c>
      <c r="J46" s="196"/>
      <c r="K46" s="200"/>
      <c r="L46" s="115">
        <f t="shared" si="1"/>
        <v>90538</v>
      </c>
      <c r="M46" s="116"/>
      <c r="N46" s="13">
        <f t="shared" si="2"/>
        <v>90538</v>
      </c>
      <c r="O46" s="14">
        <f t="shared" si="2"/>
        <v>92358</v>
      </c>
    </row>
    <row r="47" spans="1:15" x14ac:dyDescent="0.2">
      <c r="A47" s="62" t="s">
        <v>65</v>
      </c>
      <c r="B47" s="191" t="s">
        <v>52</v>
      </c>
      <c r="C47" s="6" t="s">
        <v>109</v>
      </c>
      <c r="D47" s="113">
        <v>27000</v>
      </c>
      <c r="E47" s="114"/>
      <c r="F47" s="130" t="s">
        <v>43</v>
      </c>
      <c r="G47" s="149"/>
      <c r="H47" s="149"/>
      <c r="I47" s="131"/>
      <c r="J47" s="13">
        <f t="shared" si="1"/>
        <v>37800</v>
      </c>
      <c r="K47" s="200"/>
      <c r="L47" s="121"/>
      <c r="M47" s="122"/>
      <c r="N47" s="122"/>
      <c r="O47" s="138"/>
    </row>
    <row r="48" spans="1:15" x14ac:dyDescent="0.2">
      <c r="A48" s="64"/>
      <c r="B48" s="192"/>
      <c r="C48" s="6" t="s">
        <v>110</v>
      </c>
      <c r="D48" s="113">
        <v>33000</v>
      </c>
      <c r="E48" s="114"/>
      <c r="F48" s="132"/>
      <c r="G48" s="150"/>
      <c r="H48" s="150"/>
      <c r="I48" s="133"/>
      <c r="J48" s="13">
        <f t="shared" si="1"/>
        <v>46200</v>
      </c>
      <c r="K48" s="200"/>
      <c r="L48" s="124"/>
      <c r="M48" s="125"/>
      <c r="N48" s="125"/>
      <c r="O48" s="139"/>
    </row>
    <row r="49" spans="1:15" x14ac:dyDescent="0.2">
      <c r="A49" s="64"/>
      <c r="B49" s="192"/>
      <c r="C49" s="6" t="s">
        <v>111</v>
      </c>
      <c r="D49" s="113">
        <v>38500</v>
      </c>
      <c r="E49" s="114"/>
      <c r="F49" s="132"/>
      <c r="G49" s="150"/>
      <c r="H49" s="150"/>
      <c r="I49" s="133"/>
      <c r="J49" s="13">
        <f t="shared" si="1"/>
        <v>53900</v>
      </c>
      <c r="K49" s="200"/>
      <c r="L49" s="124"/>
      <c r="M49" s="125"/>
      <c r="N49" s="125"/>
      <c r="O49" s="139"/>
    </row>
    <row r="50" spans="1:15" x14ac:dyDescent="0.2">
      <c r="A50" s="64"/>
      <c r="B50" s="192"/>
      <c r="C50" s="6" t="s">
        <v>112</v>
      </c>
      <c r="D50" s="113">
        <v>45500</v>
      </c>
      <c r="E50" s="114"/>
      <c r="F50" s="151"/>
      <c r="G50" s="152"/>
      <c r="H50" s="152"/>
      <c r="I50" s="153"/>
      <c r="J50" s="13">
        <f t="shared" si="1"/>
        <v>63700</v>
      </c>
      <c r="K50" s="200"/>
      <c r="L50" s="127"/>
      <c r="M50" s="128"/>
      <c r="N50" s="128"/>
      <c r="O50" s="140"/>
    </row>
    <row r="51" spans="1:15" x14ac:dyDescent="0.2">
      <c r="A51" s="64"/>
      <c r="B51" s="192"/>
      <c r="C51" s="6" t="s">
        <v>113</v>
      </c>
      <c r="D51" s="130"/>
      <c r="E51" s="131"/>
      <c r="F51" s="113">
        <v>47170</v>
      </c>
      <c r="G51" s="114"/>
      <c r="H51" s="6">
        <v>47170</v>
      </c>
      <c r="I51" s="6">
        <f>+H51+1300</f>
        <v>48470</v>
      </c>
      <c r="J51" s="195"/>
      <c r="K51" s="200"/>
      <c r="L51" s="115">
        <f t="shared" si="1"/>
        <v>66038</v>
      </c>
      <c r="M51" s="116"/>
      <c r="N51" s="13">
        <f t="shared" si="2"/>
        <v>66038</v>
      </c>
      <c r="O51" s="14">
        <f t="shared" si="2"/>
        <v>67858</v>
      </c>
    </row>
    <row r="52" spans="1:15" x14ac:dyDescent="0.2">
      <c r="A52" s="64"/>
      <c r="B52" s="194"/>
      <c r="C52" s="6" t="s">
        <v>114</v>
      </c>
      <c r="D52" s="151"/>
      <c r="E52" s="153"/>
      <c r="F52" s="113">
        <v>56670</v>
      </c>
      <c r="G52" s="114"/>
      <c r="H52" s="6">
        <v>56670</v>
      </c>
      <c r="I52" s="6">
        <f>+H52+1300</f>
        <v>57970</v>
      </c>
      <c r="J52" s="196"/>
      <c r="K52" s="200"/>
      <c r="L52" s="115">
        <f t="shared" si="1"/>
        <v>79338</v>
      </c>
      <c r="M52" s="116"/>
      <c r="N52" s="13">
        <f t="shared" si="2"/>
        <v>79338</v>
      </c>
      <c r="O52" s="14">
        <f t="shared" si="2"/>
        <v>81158</v>
      </c>
    </row>
    <row r="53" spans="1:15" x14ac:dyDescent="0.2">
      <c r="A53" s="188" t="s">
        <v>45</v>
      </c>
      <c r="B53" s="191" t="s">
        <v>52</v>
      </c>
      <c r="C53" s="6" t="s">
        <v>109</v>
      </c>
      <c r="D53" s="113">
        <v>28500</v>
      </c>
      <c r="E53" s="114"/>
      <c r="F53" s="130" t="s">
        <v>43</v>
      </c>
      <c r="G53" s="149"/>
      <c r="H53" s="149"/>
      <c r="I53" s="131"/>
      <c r="J53" s="13">
        <f t="shared" si="1"/>
        <v>39900</v>
      </c>
      <c r="K53" s="200"/>
      <c r="L53" s="121"/>
      <c r="M53" s="122"/>
      <c r="N53" s="122"/>
      <c r="O53" s="138"/>
    </row>
    <row r="54" spans="1:15" x14ac:dyDescent="0.2">
      <c r="A54" s="189"/>
      <c r="B54" s="192"/>
      <c r="C54" s="6" t="s">
        <v>110</v>
      </c>
      <c r="D54" s="113">
        <v>34500</v>
      </c>
      <c r="E54" s="114"/>
      <c r="F54" s="132"/>
      <c r="G54" s="150"/>
      <c r="H54" s="150"/>
      <c r="I54" s="133"/>
      <c r="J54" s="13">
        <f t="shared" si="1"/>
        <v>48300</v>
      </c>
      <c r="K54" s="200"/>
      <c r="L54" s="124"/>
      <c r="M54" s="125"/>
      <c r="N54" s="125"/>
      <c r="O54" s="139"/>
    </row>
    <row r="55" spans="1:15" x14ac:dyDescent="0.2">
      <c r="A55" s="189"/>
      <c r="B55" s="192"/>
      <c r="C55" s="6" t="s">
        <v>111</v>
      </c>
      <c r="D55" s="113">
        <v>40000</v>
      </c>
      <c r="E55" s="114"/>
      <c r="F55" s="132"/>
      <c r="G55" s="150"/>
      <c r="H55" s="150"/>
      <c r="I55" s="133"/>
      <c r="J55" s="13">
        <f t="shared" ref="J55:J56" si="3">+D55+(D55*0.4)</f>
        <v>56000</v>
      </c>
      <c r="K55" s="200"/>
      <c r="L55" s="124"/>
      <c r="M55" s="125"/>
      <c r="N55" s="125"/>
      <c r="O55" s="139"/>
    </row>
    <row r="56" spans="1:15" x14ac:dyDescent="0.2">
      <c r="A56" s="189"/>
      <c r="B56" s="192"/>
      <c r="C56" s="6" t="s">
        <v>112</v>
      </c>
      <c r="D56" s="113">
        <v>46500</v>
      </c>
      <c r="E56" s="114"/>
      <c r="F56" s="151"/>
      <c r="G56" s="152"/>
      <c r="H56" s="152"/>
      <c r="I56" s="153"/>
      <c r="J56" s="13">
        <f t="shared" si="3"/>
        <v>65100</v>
      </c>
      <c r="K56" s="200"/>
      <c r="L56" s="127"/>
      <c r="M56" s="128"/>
      <c r="N56" s="128"/>
      <c r="O56" s="140"/>
    </row>
    <row r="57" spans="1:15" x14ac:dyDescent="0.2">
      <c r="A57" s="189"/>
      <c r="B57" s="192"/>
      <c r="C57" s="6" t="s">
        <v>113</v>
      </c>
      <c r="D57" s="130"/>
      <c r="E57" s="131"/>
      <c r="F57" s="113">
        <v>49670</v>
      </c>
      <c r="G57" s="114"/>
      <c r="H57" s="6">
        <v>49670</v>
      </c>
      <c r="I57" s="6">
        <f>+H57+1300</f>
        <v>50970</v>
      </c>
      <c r="J57" s="195"/>
      <c r="K57" s="200"/>
      <c r="L57" s="115">
        <f>+F57+(F57*0.4)</f>
        <v>69538</v>
      </c>
      <c r="M57" s="116"/>
      <c r="N57" s="13">
        <f t="shared" ref="N57:O58" si="4">+H57+(H57*0.4)</f>
        <v>69538</v>
      </c>
      <c r="O57" s="14">
        <f t="shared" si="4"/>
        <v>71358</v>
      </c>
    </row>
    <row r="58" spans="1:15" ht="13.5" thickBot="1" x14ac:dyDescent="0.25">
      <c r="A58" s="190"/>
      <c r="B58" s="193"/>
      <c r="C58" s="8" t="s">
        <v>114</v>
      </c>
      <c r="D58" s="134"/>
      <c r="E58" s="135"/>
      <c r="F58" s="186">
        <v>57670</v>
      </c>
      <c r="G58" s="187"/>
      <c r="H58" s="8">
        <v>57670</v>
      </c>
      <c r="I58" s="8">
        <f>+H58+1300</f>
        <v>58970</v>
      </c>
      <c r="J58" s="201"/>
      <c r="K58" s="201"/>
      <c r="L58" s="141">
        <f>+F58+(F58*0.4)</f>
        <v>80738</v>
      </c>
      <c r="M58" s="142"/>
      <c r="N58" s="15">
        <f t="shared" si="4"/>
        <v>80738</v>
      </c>
      <c r="O58" s="16">
        <f t="shared" si="4"/>
        <v>82558</v>
      </c>
    </row>
  </sheetData>
  <sheetProtection password="BA19" sheet="1" objects="1" scenarios="1"/>
  <mergeCells count="169">
    <mergeCell ref="J2:N2"/>
    <mergeCell ref="J38:N38"/>
    <mergeCell ref="A36:O36"/>
    <mergeCell ref="F41:I44"/>
    <mergeCell ref="D45:E46"/>
    <mergeCell ref="D51:E52"/>
    <mergeCell ref="D57:E58"/>
    <mergeCell ref="F53:I56"/>
    <mergeCell ref="F47:I50"/>
    <mergeCell ref="K41:K58"/>
    <mergeCell ref="J57:J58"/>
    <mergeCell ref="J51:J52"/>
    <mergeCell ref="J30:O35"/>
    <mergeCell ref="A29:O29"/>
    <mergeCell ref="F30:I31"/>
    <mergeCell ref="H35:I35"/>
    <mergeCell ref="F34:G35"/>
    <mergeCell ref="H34:I34"/>
    <mergeCell ref="D32:E35"/>
    <mergeCell ref="F33:G33"/>
    <mergeCell ref="D31:E31"/>
    <mergeCell ref="F32:G32"/>
    <mergeCell ref="H32:I33"/>
    <mergeCell ref="A30:A35"/>
    <mergeCell ref="B30:B35"/>
    <mergeCell ref="D30:E30"/>
    <mergeCell ref="L57:M57"/>
    <mergeCell ref="L53:O56"/>
    <mergeCell ref="L51:M51"/>
    <mergeCell ref="L47:O50"/>
    <mergeCell ref="L45:M45"/>
    <mergeCell ref="L41:O44"/>
    <mergeCell ref="A37:O37"/>
    <mergeCell ref="J39:K39"/>
    <mergeCell ref="L39:M39"/>
    <mergeCell ref="N39:O39"/>
    <mergeCell ref="L40:M40"/>
    <mergeCell ref="F57:G57"/>
    <mergeCell ref="D50:E50"/>
    <mergeCell ref="J45:J46"/>
    <mergeCell ref="F45:G45"/>
    <mergeCell ref="F46:G46"/>
    <mergeCell ref="L46:M46"/>
    <mergeCell ref="D44:E44"/>
    <mergeCell ref="D42:E42"/>
    <mergeCell ref="D43:E43"/>
    <mergeCell ref="D40:E40"/>
    <mergeCell ref="F40:G40"/>
    <mergeCell ref="F58:G58"/>
    <mergeCell ref="L58:M58"/>
    <mergeCell ref="D56:E56"/>
    <mergeCell ref="A53:A58"/>
    <mergeCell ref="B53:B58"/>
    <mergeCell ref="D53:E53"/>
    <mergeCell ref="D54:E54"/>
    <mergeCell ref="D55:E55"/>
    <mergeCell ref="F51:G51"/>
    <mergeCell ref="F52:G52"/>
    <mergeCell ref="L52:M52"/>
    <mergeCell ref="A47:A52"/>
    <mergeCell ref="B47:B52"/>
    <mergeCell ref="D47:E47"/>
    <mergeCell ref="D48:E48"/>
    <mergeCell ref="D49:E49"/>
    <mergeCell ref="A41:A46"/>
    <mergeCell ref="B41:B46"/>
    <mergeCell ref="D41:E41"/>
    <mergeCell ref="A38:A40"/>
    <mergeCell ref="B38:B40"/>
    <mergeCell ref="C38:C40"/>
    <mergeCell ref="D38:I38"/>
    <mergeCell ref="D39:E39"/>
    <mergeCell ref="F39:G39"/>
    <mergeCell ref="H39:I39"/>
    <mergeCell ref="N28:O28"/>
    <mergeCell ref="D26:E28"/>
    <mergeCell ref="J26:K28"/>
    <mergeCell ref="F27:G27"/>
    <mergeCell ref="H27:I27"/>
    <mergeCell ref="L27:M27"/>
    <mergeCell ref="N27:O27"/>
    <mergeCell ref="F26:G26"/>
    <mergeCell ref="H26:I26"/>
    <mergeCell ref="L26:M26"/>
    <mergeCell ref="N26:O26"/>
    <mergeCell ref="A21:A28"/>
    <mergeCell ref="B21:B28"/>
    <mergeCell ref="D21:E21"/>
    <mergeCell ref="J21:K21"/>
    <mergeCell ref="D23:E23"/>
    <mergeCell ref="J23:K23"/>
    <mergeCell ref="F28:G28"/>
    <mergeCell ref="H28:I28"/>
    <mergeCell ref="L28:M28"/>
    <mergeCell ref="F18:G18"/>
    <mergeCell ref="H18:I18"/>
    <mergeCell ref="L18:M18"/>
    <mergeCell ref="N18:O18"/>
    <mergeCell ref="D25:E25"/>
    <mergeCell ref="J25:K25"/>
    <mergeCell ref="F21:I25"/>
    <mergeCell ref="L21:O25"/>
    <mergeCell ref="D24:E24"/>
    <mergeCell ref="J24:K24"/>
    <mergeCell ref="D22:E22"/>
    <mergeCell ref="J22:K22"/>
    <mergeCell ref="D17:E17"/>
    <mergeCell ref="J17:K17"/>
    <mergeCell ref="F13:I17"/>
    <mergeCell ref="L13:O17"/>
    <mergeCell ref="D16:E16"/>
    <mergeCell ref="J16:K16"/>
    <mergeCell ref="D14:E14"/>
    <mergeCell ref="J14:K14"/>
    <mergeCell ref="A13:A20"/>
    <mergeCell ref="B13:B20"/>
    <mergeCell ref="D13:E13"/>
    <mergeCell ref="J13:K13"/>
    <mergeCell ref="D15:E15"/>
    <mergeCell ref="J15:K15"/>
    <mergeCell ref="F20:G20"/>
    <mergeCell ref="H20:I20"/>
    <mergeCell ref="L20:M20"/>
    <mergeCell ref="N20:O20"/>
    <mergeCell ref="D18:E20"/>
    <mergeCell ref="J18:K20"/>
    <mergeCell ref="F19:G19"/>
    <mergeCell ref="H19:I19"/>
    <mergeCell ref="L19:M19"/>
    <mergeCell ref="N19:O19"/>
    <mergeCell ref="J6:K6"/>
    <mergeCell ref="F12:G12"/>
    <mergeCell ref="H12:I12"/>
    <mergeCell ref="L12:M12"/>
    <mergeCell ref="N12:O12"/>
    <mergeCell ref="D10:E12"/>
    <mergeCell ref="J10:K12"/>
    <mergeCell ref="F11:G11"/>
    <mergeCell ref="H11:I11"/>
    <mergeCell ref="L11:M11"/>
    <mergeCell ref="N11:O11"/>
    <mergeCell ref="F10:G10"/>
    <mergeCell ref="H10:I10"/>
    <mergeCell ref="L10:M10"/>
    <mergeCell ref="N10:O10"/>
    <mergeCell ref="L3:M4"/>
    <mergeCell ref="N3:O4"/>
    <mergeCell ref="A5:A12"/>
    <mergeCell ref="B5:B12"/>
    <mergeCell ref="D5:E5"/>
    <mergeCell ref="J5:K5"/>
    <mergeCell ref="A1:O1"/>
    <mergeCell ref="A2:A4"/>
    <mergeCell ref="B2:B4"/>
    <mergeCell ref="C2:C4"/>
    <mergeCell ref="D2:I2"/>
    <mergeCell ref="D3:E4"/>
    <mergeCell ref="F3:G4"/>
    <mergeCell ref="H3:I4"/>
    <mergeCell ref="J3:K4"/>
    <mergeCell ref="D9:E9"/>
    <mergeCell ref="J9:K9"/>
    <mergeCell ref="F5:I9"/>
    <mergeCell ref="L5:O9"/>
    <mergeCell ref="D8:E8"/>
    <mergeCell ref="J8:K8"/>
    <mergeCell ref="D7:E7"/>
    <mergeCell ref="J7:K7"/>
    <mergeCell ref="D6:E6"/>
  </mergeCells>
  <hyperlinks>
    <hyperlink ref="A5" r:id="rId1" display="http://www.oocl.com/india/eng/localinformation/localsurcharges/default.htm"/>
    <hyperlink ref="A13" r:id="rId2" display="http://www.oocl.com/india/eng/localinformation/localsurcharges/Local+Surcharge+for+Mundra.htm"/>
    <hyperlink ref="A41" r:id="rId3" display="http://www.oocl.com/india/eng/localinformation/localsurcharges/default.htm"/>
    <hyperlink ref="A53" r:id="rId4" display="http://www.oocl.com/india/eng/localinformation/localsurcharges/Local+Surcharge+for+Mundra.htm"/>
    <hyperlink ref="A30" r:id="rId5" display="http://www.oocl.com/india/eng/localinformation/localsurcharges/Local+Surcharge+for+Mundra.htm"/>
    <hyperlink ref="O2" location="'IHL CITY-ICD LIST'!A1" display="HOME"/>
    <hyperlink ref="O38" location="'IHL CITY-ICD LIST'!A1" display="HOME"/>
  </hyperlinks>
  <pageMargins left="0.7" right="0.7" top="0.75" bottom="0.75" header="0.3" footer="0.3"/>
  <pageSetup paperSize="9" scale="62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view="pageBreakPreview" zoomScale="115" zoomScaleNormal="145" zoomScaleSheetLayoutView="115" workbookViewId="0">
      <selection activeCell="A4" sqref="A4:A5"/>
    </sheetView>
  </sheetViews>
  <sheetFormatPr defaultRowHeight="12.75" x14ac:dyDescent="0.2"/>
  <cols>
    <col min="1" max="1" width="10.85546875" bestFit="1" customWidth="1"/>
    <col min="2" max="2" width="5.42578125" bestFit="1" customWidth="1"/>
    <col min="3" max="3" width="12.42578125" bestFit="1" customWidth="1"/>
  </cols>
  <sheetData>
    <row r="1" spans="1:15" ht="21.75" thickBot="1" x14ac:dyDescent="0.25">
      <c r="A1" s="215" t="s">
        <v>169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</row>
    <row r="2" spans="1:15" x14ac:dyDescent="0.2">
      <c r="A2" s="95" t="s">
        <v>30</v>
      </c>
      <c r="B2" s="97" t="s">
        <v>31</v>
      </c>
      <c r="C2" s="97" t="s">
        <v>32</v>
      </c>
      <c r="D2" s="101" t="s">
        <v>60</v>
      </c>
      <c r="E2" s="102"/>
      <c r="F2" s="102"/>
      <c r="G2" s="102"/>
      <c r="H2" s="102"/>
      <c r="I2" s="103"/>
      <c r="J2" s="101" t="s">
        <v>56</v>
      </c>
      <c r="K2" s="102"/>
      <c r="L2" s="102"/>
      <c r="M2" s="102"/>
      <c r="N2" s="102"/>
      <c r="O2" s="27" t="s">
        <v>173</v>
      </c>
    </row>
    <row r="3" spans="1:15" x14ac:dyDescent="0.2">
      <c r="A3" s="96"/>
      <c r="B3" s="98"/>
      <c r="C3" s="98"/>
      <c r="D3" s="104" t="s">
        <v>33</v>
      </c>
      <c r="E3" s="105"/>
      <c r="F3" s="104" t="s">
        <v>34</v>
      </c>
      <c r="G3" s="105"/>
      <c r="H3" s="104" t="s">
        <v>35</v>
      </c>
      <c r="I3" s="105"/>
      <c r="J3" s="104" t="s">
        <v>33</v>
      </c>
      <c r="K3" s="105"/>
      <c r="L3" s="104" t="s">
        <v>34</v>
      </c>
      <c r="M3" s="105"/>
      <c r="N3" s="104" t="s">
        <v>35</v>
      </c>
      <c r="O3" s="106"/>
    </row>
    <row r="4" spans="1:15" x14ac:dyDescent="0.2">
      <c r="A4" s="62" t="s">
        <v>97</v>
      </c>
      <c r="B4" s="110" t="s">
        <v>53</v>
      </c>
      <c r="C4" s="6" t="s">
        <v>98</v>
      </c>
      <c r="D4" s="113">
        <v>16726</v>
      </c>
      <c r="E4" s="114"/>
      <c r="F4" s="113"/>
      <c r="G4" s="218"/>
      <c r="H4" s="218"/>
      <c r="I4" s="114"/>
      <c r="J4" s="115">
        <f>D4*1.4</f>
        <v>23416.399999999998</v>
      </c>
      <c r="K4" s="116"/>
      <c r="L4" s="115"/>
      <c r="M4" s="214"/>
      <c r="N4" s="214"/>
      <c r="O4" s="117"/>
    </row>
    <row r="5" spans="1:15" x14ac:dyDescent="0.2">
      <c r="A5" s="62"/>
      <c r="B5" s="177"/>
      <c r="C5" s="6" t="s">
        <v>99</v>
      </c>
      <c r="D5" s="113">
        <v>16726</v>
      </c>
      <c r="E5" s="114"/>
      <c r="F5" s="47">
        <v>29344</v>
      </c>
      <c r="G5" s="47"/>
      <c r="H5" s="47">
        <v>24344</v>
      </c>
      <c r="I5" s="47"/>
      <c r="J5" s="115">
        <f>D5*1.4</f>
        <v>23416.399999999998</v>
      </c>
      <c r="K5" s="116"/>
      <c r="L5" s="58">
        <f>F5*1.4</f>
        <v>41081.599999999999</v>
      </c>
      <c r="M5" s="58"/>
      <c r="N5" s="58">
        <f>H5*1.4</f>
        <v>34081.599999999999</v>
      </c>
      <c r="O5" s="59"/>
    </row>
    <row r="6" spans="1:15" x14ac:dyDescent="0.2">
      <c r="A6" s="62" t="s">
        <v>100</v>
      </c>
      <c r="B6" s="110" t="s">
        <v>53</v>
      </c>
      <c r="C6" s="6" t="s">
        <v>98</v>
      </c>
      <c r="D6" s="113">
        <v>17807</v>
      </c>
      <c r="E6" s="114"/>
      <c r="F6" s="113"/>
      <c r="G6" s="218"/>
      <c r="H6" s="218"/>
      <c r="I6" s="114"/>
      <c r="J6" s="115">
        <f>D6*1.4</f>
        <v>24929.8</v>
      </c>
      <c r="K6" s="116"/>
      <c r="L6" s="115"/>
      <c r="M6" s="214"/>
      <c r="N6" s="214"/>
      <c r="O6" s="117"/>
    </row>
    <row r="7" spans="1:15" ht="13.5" thickBot="1" x14ac:dyDescent="0.25">
      <c r="A7" s="148"/>
      <c r="B7" s="112"/>
      <c r="C7" s="8" t="s">
        <v>99</v>
      </c>
      <c r="D7" s="186">
        <v>17807</v>
      </c>
      <c r="E7" s="187"/>
      <c r="F7" s="55">
        <v>29966</v>
      </c>
      <c r="G7" s="55"/>
      <c r="H7" s="55">
        <v>24966</v>
      </c>
      <c r="I7" s="55"/>
      <c r="J7" s="141">
        <f>D7*1.4</f>
        <v>24929.8</v>
      </c>
      <c r="K7" s="142"/>
      <c r="L7" s="144">
        <f>F7*1.4</f>
        <v>41952.399999999994</v>
      </c>
      <c r="M7" s="144"/>
      <c r="N7" s="144">
        <f>H7*1.4</f>
        <v>34952.399999999994</v>
      </c>
      <c r="O7" s="154"/>
    </row>
  </sheetData>
  <sheetProtection password="BA19" sheet="1" objects="1" scenarios="1"/>
  <sortState ref="A1:B32">
    <sortCondition ref="A1"/>
  </sortState>
  <mergeCells count="36">
    <mergeCell ref="L6:O6"/>
    <mergeCell ref="J2:N2"/>
    <mergeCell ref="D7:E7"/>
    <mergeCell ref="F7:G7"/>
    <mergeCell ref="H7:I7"/>
    <mergeCell ref="J7:K7"/>
    <mergeCell ref="L7:M7"/>
    <mergeCell ref="N7:O7"/>
    <mergeCell ref="F6:I6"/>
    <mergeCell ref="L5:M5"/>
    <mergeCell ref="N5:O5"/>
    <mergeCell ref="F3:G3"/>
    <mergeCell ref="H3:I3"/>
    <mergeCell ref="J3:K3"/>
    <mergeCell ref="L3:M3"/>
    <mergeCell ref="N3:O3"/>
    <mergeCell ref="A6:A7"/>
    <mergeCell ref="B6:B7"/>
    <mergeCell ref="D6:E6"/>
    <mergeCell ref="J6:K6"/>
    <mergeCell ref="J4:K4"/>
    <mergeCell ref="D5:E5"/>
    <mergeCell ref="F5:G5"/>
    <mergeCell ref="H5:I5"/>
    <mergeCell ref="J5:K5"/>
    <mergeCell ref="F4:I4"/>
    <mergeCell ref="A4:A5"/>
    <mergeCell ref="B4:B5"/>
    <mergeCell ref="D4:E4"/>
    <mergeCell ref="L4:O4"/>
    <mergeCell ref="A1:O1"/>
    <mergeCell ref="A2:A3"/>
    <mergeCell ref="B2:B3"/>
    <mergeCell ref="C2:C3"/>
    <mergeCell ref="D2:I2"/>
    <mergeCell ref="D3:E3"/>
  </mergeCells>
  <hyperlinks>
    <hyperlink ref="O2" location="'IHL CITY-ICD LIST'!A1" display="HOME"/>
  </hyperlink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9A4DEA782C541808565250FE29204" ma:contentTypeVersion="2" ma:contentTypeDescription="Create a new document." ma:contentTypeScope="" ma:versionID="27eb4e0808aa914d08eee96333630e4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854E50-FCBC-4058-8F24-B340B8F565FA}"/>
</file>

<file path=customXml/itemProps2.xml><?xml version="1.0" encoding="utf-8"?>
<ds:datastoreItem xmlns:ds="http://schemas.openxmlformats.org/officeDocument/2006/customXml" ds:itemID="{FB4C8E48-DA54-4BBF-8F51-E67917E809C9}"/>
</file>

<file path=customXml/itemProps3.xml><?xml version="1.0" encoding="utf-8"?>
<ds:datastoreItem xmlns:ds="http://schemas.openxmlformats.org/officeDocument/2006/customXml" ds:itemID="{97BBDC21-8811-4132-ACDD-ACD4B40CB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</vt:i4>
      </vt:variant>
    </vt:vector>
  </HeadingPairs>
  <TitlesOfParts>
    <vt:vector size="41" baseType="lpstr">
      <vt:lpstr>IHL CITY-ICD LIST</vt:lpstr>
      <vt:lpstr>Ahmedabad</vt:lpstr>
      <vt:lpstr>Ankleshwar</vt:lpstr>
      <vt:lpstr>Aurangabad</vt:lpstr>
      <vt:lpstr>Bangalore</vt:lpstr>
      <vt:lpstr>Baroda - Vadodara</vt:lpstr>
      <vt:lpstr>Bhusawal</vt:lpstr>
      <vt:lpstr>Dadri</vt:lpstr>
      <vt:lpstr>Durgapur</vt:lpstr>
      <vt:lpstr>Faridabad</vt:lpstr>
      <vt:lpstr>Ghaziabad</vt:lpstr>
      <vt:lpstr>Gurgaon</vt:lpstr>
      <vt:lpstr>Hyderabad</vt:lpstr>
      <vt:lpstr>Jaipur</vt:lpstr>
      <vt:lpstr>Jodhpur</vt:lpstr>
      <vt:lpstr>Kanpur</vt:lpstr>
      <vt:lpstr>Kheda</vt:lpstr>
      <vt:lpstr>Ludhiana</vt:lpstr>
      <vt:lpstr>Mandideep</vt:lpstr>
      <vt:lpstr>Moradabad</vt:lpstr>
      <vt:lpstr>Mulund</vt:lpstr>
      <vt:lpstr>Nagpur</vt:lpstr>
      <vt:lpstr>New Delhi</vt:lpstr>
      <vt:lpstr>Patparganj</vt:lpstr>
      <vt:lpstr>Pithampur</vt:lpstr>
      <vt:lpstr>Pune</vt:lpstr>
      <vt:lpstr>Ratlam</vt:lpstr>
      <vt:lpstr>Rewari</vt:lpstr>
      <vt:lpstr>Sanand</vt:lpstr>
      <vt:lpstr>Surat</vt:lpstr>
      <vt:lpstr>Borkhedi</vt:lpstr>
      <vt:lpstr>Tarapur</vt:lpstr>
      <vt:lpstr>Panki</vt:lpstr>
      <vt:lpstr>Sonipat</vt:lpstr>
      <vt:lpstr>Bawal</vt:lpstr>
      <vt:lpstr>Piyala</vt:lpstr>
      <vt:lpstr>Sahnewal</vt:lpstr>
      <vt:lpstr>Tumb</vt:lpstr>
      <vt:lpstr>'IHL CITY-ICD LIST'!OLE_LINK1</vt:lpstr>
      <vt:lpstr>Aurangabad!Print_Area</vt:lpstr>
      <vt:lpstr>'IHL CITY-ICD LIST'!Print_Area</vt:lpstr>
    </vt:vector>
  </TitlesOfParts>
  <Company>Orient Overseas Container Line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IHL Charges INDIA OOCL - INFONET - Dec16.xlsx</dc:title>
  <dc:creator>prasaba</dc:creator>
  <cp:lastModifiedBy>AKSHAY DIVECHA (IB-DOC-CSV-OIPL/BBY)</cp:lastModifiedBy>
  <cp:lastPrinted>2017-01-04T09:28:03Z</cp:lastPrinted>
  <dcterms:created xsi:type="dcterms:W3CDTF">2008-09-01T09:40:48Z</dcterms:created>
  <dcterms:modified xsi:type="dcterms:W3CDTF">2017-08-01T05:50:10Z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0x010100DA49A4DEA782C541808565250FE29204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1300</vt:r8>
  </property>
</Properties>
</file>