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oangli\Desktop\D drive\LINH\IEDP-TRAINING\"/>
    </mc:Choice>
  </mc:AlternateContent>
  <bookViews>
    <workbookView xWindow="0" yWindow="0" windowWidth="28800" windowHeight="11610" tabRatio="500"/>
  </bookViews>
  <sheets>
    <sheet name="Sheet1" sheetId="1" r:id="rId1"/>
    <sheet name="Sheet2" sheetId="2" r:id="rId2"/>
    <sheet name="Sheet3" sheetId="3" r:id="rId3"/>
  </sheets>
  <definedNames>
    <definedName name="AN">#REF!</definedName>
    <definedName name="cs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3" i="1" l="1"/>
  <c r="C182" i="1"/>
  <c r="C181" i="1"/>
  <c r="C180" i="1"/>
  <c r="C179" i="1"/>
  <c r="C178" i="1"/>
  <c r="C177" i="1"/>
  <c r="C176" i="1"/>
  <c r="C184" i="1"/>
  <c r="C152" i="1"/>
  <c r="C151" i="1" l="1"/>
  <c r="C150" i="1"/>
  <c r="C149" i="1"/>
  <c r="C148" i="1"/>
  <c r="C147" i="1"/>
  <c r="C154" i="1"/>
  <c r="C153" i="1"/>
  <c r="C114" i="1" l="1"/>
  <c r="C120" i="1"/>
  <c r="C119" i="1"/>
  <c r="C117" i="1"/>
  <c r="C118" i="1"/>
  <c r="C116" i="1"/>
  <c r="C115" i="1"/>
  <c r="C113" i="1"/>
  <c r="C124" i="1"/>
  <c r="C89" i="1"/>
  <c r="C88" i="1"/>
  <c r="C87" i="1"/>
  <c r="C86" i="1"/>
  <c r="C85" i="1"/>
  <c r="C84" i="1"/>
  <c r="C83" i="1"/>
  <c r="C82" i="1"/>
  <c r="C93" i="1"/>
  <c r="C58" i="1" l="1"/>
  <c r="C57" i="1"/>
  <c r="C54" i="1"/>
  <c r="C55" i="1"/>
  <c r="C53" i="1"/>
  <c r="C52" i="1"/>
  <c r="C51" i="1"/>
  <c r="C31" i="1"/>
  <c r="C62" i="1"/>
  <c r="C24" i="1"/>
  <c r="C23" i="1"/>
  <c r="C22" i="1"/>
  <c r="C21" i="1"/>
  <c r="H31" i="1" l="1"/>
  <c r="H29" i="1"/>
  <c r="H28" i="1"/>
  <c r="C27" i="1"/>
  <c r="C26" i="1"/>
  <c r="H59" i="3" l="1"/>
  <c r="H57" i="3"/>
  <c r="H56" i="3"/>
  <c r="H55" i="3"/>
  <c r="C55" i="3"/>
  <c r="H54" i="3"/>
  <c r="H53" i="3"/>
  <c r="H52" i="3"/>
  <c r="C52" i="3"/>
  <c r="H51" i="3"/>
  <c r="C51" i="3"/>
  <c r="H48" i="3"/>
  <c r="H47" i="3"/>
  <c r="H46" i="3"/>
  <c r="H45" i="3"/>
  <c r="H44" i="3"/>
  <c r="H43" i="3"/>
  <c r="H42" i="3"/>
  <c r="H41" i="3"/>
  <c r="H40" i="3"/>
  <c r="H38" i="3"/>
  <c r="H37" i="3"/>
  <c r="H36" i="3"/>
  <c r="C24" i="3"/>
  <c r="C21" i="3"/>
  <c r="C20" i="3"/>
  <c r="C90" i="2" l="1"/>
  <c r="C87" i="2"/>
  <c r="C58" i="2"/>
  <c r="C57" i="2"/>
  <c r="C56" i="2"/>
  <c r="C53" i="2"/>
  <c r="H50" i="2"/>
  <c r="H49" i="2"/>
  <c r="H48" i="2"/>
  <c r="H47" i="2"/>
  <c r="H46" i="2"/>
  <c r="H45" i="2"/>
  <c r="H44" i="2"/>
  <c r="H43" i="2"/>
  <c r="H42" i="2"/>
  <c r="H41" i="2"/>
  <c r="H39" i="2"/>
  <c r="H30" i="2"/>
  <c r="H29" i="2"/>
  <c r="H28" i="2"/>
  <c r="H27" i="2"/>
  <c r="C27" i="2"/>
  <c r="H26" i="2"/>
  <c r="C26" i="2"/>
  <c r="H25" i="2"/>
  <c r="C25" i="2"/>
  <c r="H24" i="2"/>
  <c r="C24" i="2"/>
  <c r="H23" i="2"/>
  <c r="C23" i="2"/>
  <c r="H22" i="2"/>
  <c r="C22" i="2"/>
  <c r="H21" i="2"/>
  <c r="C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<sst xmlns="http://schemas.openxmlformats.org/spreadsheetml/2006/main" count="1785" uniqueCount="555">
  <si>
    <t>Week</t>
  </si>
  <si>
    <t/>
  </si>
  <si>
    <t>SVVD</t>
  </si>
  <si>
    <t>Service/Mã dịch vụ</t>
  </si>
  <si>
    <t>Vsl name/Tên tàu</t>
  </si>
  <si>
    <t>POL/Cảng xuất</t>
  </si>
  <si>
    <t>ETD/Ngày đi</t>
  </si>
  <si>
    <t>Ngày phát hành BL/BL release date</t>
  </si>
  <si>
    <t>Ngày lên tàu/Onboard Date</t>
  </si>
  <si>
    <t>ER/Tỷ giá</t>
  </si>
  <si>
    <t>S/I cut off/Hạn nộp Chi Tiết Làm B/L?</t>
  </si>
  <si>
    <t>Số chuyến/Voyage</t>
  </si>
  <si>
    <t>VSF</t>
  </si>
  <si>
    <t>BC MUMBAI</t>
  </si>
  <si>
    <t>PVTN-N</t>
  </si>
  <si>
    <t>THX-N</t>
  </si>
  <si>
    <t>ST EVER</t>
  </si>
  <si>
    <t>CEC</t>
  </si>
  <si>
    <t>SVS</t>
  </si>
  <si>
    <t>THX-E</t>
  </si>
  <si>
    <t>MELCHIOR SCHULTE</t>
  </si>
  <si>
    <t>SE2</t>
  </si>
  <si>
    <t>VTS</t>
  </si>
  <si>
    <t>KTX6</t>
  </si>
  <si>
    <t>CHL3</t>
  </si>
  <si>
    <t>PACIFIC EXPRESS</t>
  </si>
  <si>
    <t>CHL</t>
  </si>
  <si>
    <t>LP1</t>
  </si>
  <si>
    <t>CHL2</t>
  </si>
  <si>
    <t>VSF1</t>
  </si>
  <si>
    <t>PVTN</t>
  </si>
  <si>
    <t>HTS</t>
  </si>
  <si>
    <t>HPH2</t>
  </si>
  <si>
    <t xml:space="preserve">CAT LAI </t>
  </si>
  <si>
    <t>NOV 20 2016</t>
  </si>
  <si>
    <t>NOV 21 2016</t>
  </si>
  <si>
    <t>HAI PHONG</t>
  </si>
  <si>
    <t>VICT</t>
  </si>
  <si>
    <t>NOV 22 2016</t>
  </si>
  <si>
    <t>HPH5-N</t>
  </si>
  <si>
    <t>CARPATHIA</t>
  </si>
  <si>
    <t xml:space="preserve"> AMALIA C</t>
  </si>
  <si>
    <t>NYK OLYMPUS</t>
  </si>
  <si>
    <t xml:space="preserve"> OOCL SEOUL</t>
  </si>
  <si>
    <t xml:space="preserve"> MOL COURAGE</t>
  </si>
  <si>
    <t>KUO HUNG</t>
  </si>
  <si>
    <t>WAN HAI 501</t>
  </si>
  <si>
    <t>HAYDN</t>
  </si>
  <si>
    <t>VSF-BMB-304 S</t>
  </si>
  <si>
    <t>PVTN-1RR-028 N</t>
  </si>
  <si>
    <t>THX-LIC-017 N</t>
  </si>
  <si>
    <t>CEC-NOU-041 W</t>
  </si>
  <si>
    <t>SVS-OSL-039 E</t>
  </si>
  <si>
    <t>THX-SVR-003 E</t>
  </si>
  <si>
    <t>SE2-MUG-030 E</t>
  </si>
  <si>
    <t>VTS-KUH-108 S</t>
  </si>
  <si>
    <t xml:space="preserve">KTX6-WHD-113 N
</t>
  </si>
  <si>
    <t>CHL3-HYD-024 N</t>
  </si>
  <si>
    <t>HPH5-PXP-654 N</t>
  </si>
  <si>
    <t>304S</t>
  </si>
  <si>
    <t>028N</t>
  </si>
  <si>
    <t>017N</t>
  </si>
  <si>
    <t>041W</t>
  </si>
  <si>
    <t>039E</t>
  </si>
  <si>
    <t>003E</t>
  </si>
  <si>
    <t>030E</t>
  </si>
  <si>
    <t>108S</t>
  </si>
  <si>
    <t>113N</t>
  </si>
  <si>
    <t>024N</t>
  </si>
  <si>
    <t>654N</t>
  </si>
  <si>
    <t>18 Nov 2016 12:00 ICT</t>
  </si>
  <si>
    <t>NOV 22  2016</t>
  </si>
  <si>
    <t>NOV 24 2016</t>
  </si>
  <si>
    <t>NOV 25 2016</t>
  </si>
  <si>
    <t>NOV 27 2016</t>
  </si>
  <si>
    <t>NOV 23 2016</t>
  </si>
  <si>
    <t>NOV 28 2016</t>
  </si>
  <si>
    <t>21 Nov 2016 12:00 ICT</t>
  </si>
  <si>
    <t>18 Nov 2016 15:00 ICT</t>
  </si>
  <si>
    <t>21 Nov 2016 09:00 ICT</t>
  </si>
  <si>
    <t>23 Nov 2016 12:00 ICT</t>
  </si>
  <si>
    <t>21 Nov 2016 18:00 ICT</t>
  </si>
  <si>
    <t xml:space="preserve"> 
25 Nov 2016 11:00 ICT</t>
  </si>
  <si>
    <t>24 Nov 2016 14:00 ICT</t>
  </si>
  <si>
    <t xml:space="preserve"> 
24 Nov 2016 14:00 ICT</t>
  </si>
  <si>
    <t>24 Nov 2016 12:00 ICT</t>
  </si>
  <si>
    <t>CAI MEP</t>
  </si>
  <si>
    <t>JTV</t>
  </si>
  <si>
    <t>VSF BMB304S</t>
  </si>
  <si>
    <t>304 S</t>
  </si>
  <si>
    <t>PHUOC LONG</t>
  </si>
  <si>
    <t xml:space="preserve"> 
18 Nov 2016 12:00 ICT</t>
  </si>
  <si>
    <t>NAJADE</t>
  </si>
  <si>
    <t>CHL-NAJ-033-N</t>
  </si>
  <si>
    <t>NYK VEGA</t>
  </si>
  <si>
    <t>LP1 NVG051W</t>
  </si>
  <si>
    <t>PVTN-S</t>
  </si>
  <si>
    <t>PVTN-3QI-073-S</t>
  </si>
  <si>
    <t>HTS-STK-340-N</t>
  </si>
  <si>
    <t>HPH2-AIR-040-E</t>
  </si>
  <si>
    <t>NORDLION</t>
  </si>
  <si>
    <t>PVTN9JN152S</t>
  </si>
  <si>
    <t>033N</t>
  </si>
  <si>
    <t>051W</t>
  </si>
  <si>
    <t>028E</t>
  </si>
  <si>
    <t>073S</t>
  </si>
  <si>
    <t>340N</t>
  </si>
  <si>
    <t>040E</t>
  </si>
  <si>
    <t>152S</t>
  </si>
  <si>
    <t>NOV 26 2016</t>
  </si>
  <si>
    <t>QUY NHON</t>
  </si>
  <si>
    <t>NOV 29 2016</t>
  </si>
  <si>
    <t>20 Nov 2016 17:00 ICT</t>
  </si>
  <si>
    <t xml:space="preserve"> 
22 Nov 2016 17:00 ICT</t>
  </si>
  <si>
    <t xml:space="preserve"> 
21 Nov 2016 12:00 ICT</t>
  </si>
  <si>
    <t xml:space="preserve"> 
22 Nov 2016 12:00 ICT</t>
  </si>
  <si>
    <t xml:space="preserve"> 
24 Nov 2016 09:00 ICT</t>
  </si>
  <si>
    <t>27 Nov 2016 15:00 ICT</t>
  </si>
  <si>
    <t>23 Nov 2016 16:00 ICT</t>
  </si>
  <si>
    <t>JTV-AUN-033-N</t>
  </si>
  <si>
    <t>033 N</t>
  </si>
  <si>
    <t xml:space="preserve"> 
25 Nov 2016 14:00 ICT</t>
  </si>
  <si>
    <t xml:space="preserve">PVTN-3QI-074-S </t>
  </si>
  <si>
    <t>0740S</t>
  </si>
  <si>
    <t xml:space="preserve"> </t>
  </si>
  <si>
    <t>NORTHERN VOLITION</t>
  </si>
  <si>
    <t>NYK ARCADIA</t>
  </si>
  <si>
    <t>NYK VENUS</t>
  </si>
  <si>
    <t>AMALIA C</t>
  </si>
  <si>
    <t>MOL CONTRIBUTION</t>
  </si>
  <si>
    <t>MAYMYO STAR</t>
  </si>
  <si>
    <t>MOL EXPERIENCE</t>
  </si>
  <si>
    <t>PROTOSTAR N</t>
  </si>
  <si>
    <t>VSF-BMB-305 S</t>
  </si>
  <si>
    <t>PVTN-2RR-611 N</t>
  </si>
  <si>
    <t>THX-MOH-027 N</t>
  </si>
  <si>
    <t>CEC-NAC-027 W</t>
  </si>
  <si>
    <t>SVS-NVS-048 E</t>
  </si>
  <si>
    <t>THX-LIC-018 E</t>
  </si>
  <si>
    <t>SE2-MBT-020 E</t>
  </si>
  <si>
    <t>VTS-KOH-357 S</t>
  </si>
  <si>
    <t>KTX6-EPN-003 N</t>
  </si>
  <si>
    <t>CHL3-RSN-006 N</t>
  </si>
  <si>
    <t>HPH5-PXP-655 N</t>
  </si>
  <si>
    <t>305S</t>
  </si>
  <si>
    <t>611N</t>
  </si>
  <si>
    <t>027N</t>
  </si>
  <si>
    <t>027W</t>
  </si>
  <si>
    <t>048E</t>
  </si>
  <si>
    <t>018E</t>
  </si>
  <si>
    <t>020E</t>
  </si>
  <si>
    <t>357S</t>
  </si>
  <si>
    <t>003N</t>
  </si>
  <si>
    <t>006N</t>
  </si>
  <si>
    <t>655N</t>
  </si>
  <si>
    <t>DEC 1 2016</t>
  </si>
  <si>
    <t>DEC 4 2016</t>
  </si>
  <si>
    <t>DEC 22016</t>
  </si>
  <si>
    <t>NOV 30 2016</t>
  </si>
  <si>
    <t>DEC 2 2016</t>
  </si>
  <si>
    <t>DEC 5 2016</t>
  </si>
  <si>
    <t xml:space="preserve"> 
25 Nov 2016 20:00 ICT</t>
  </si>
  <si>
    <t>CAT LAI</t>
  </si>
  <si>
    <t xml:space="preserve"> 
30 Nov 2016 12:00 ICT</t>
  </si>
  <si>
    <t>28 Nov 2016 12:00 ICT</t>
  </si>
  <si>
    <t xml:space="preserve"> 
28 Nov 2016 12:00 ICT</t>
  </si>
  <si>
    <t xml:space="preserve"> 
25 Nov 2016 12:00 ICT</t>
  </si>
  <si>
    <t xml:space="preserve"> 
28 Nov 2016 09:00 ICT</t>
  </si>
  <si>
    <t xml:space="preserve"> 
28 Nov 2016 18:00 ICT</t>
  </si>
  <si>
    <t xml:space="preserve"> 
02 Dec 2016 11:00 ICT</t>
  </si>
  <si>
    <t xml:space="preserve"> 
01 Dec 2016 14:00 ICT</t>
  </si>
  <si>
    <t xml:space="preserve"> 
01 Dec 2016 12:00 ICT</t>
  </si>
  <si>
    <t>2 DEC 2016 15:00 ICT</t>
  </si>
  <si>
    <t>Last Modified Date : NOV 15 2016</t>
  </si>
  <si>
    <t>47</t>
  </si>
  <si>
    <t>303 S</t>
  </si>
  <si>
    <t>NOV 14 2016</t>
  </si>
  <si>
    <t>Nov/11/2016 12:00:00</t>
  </si>
  <si>
    <t>NOV 15 2016</t>
  </si>
  <si>
    <t>VSF-BMB-303 S</t>
  </si>
  <si>
    <t xml:space="preserve">PHUOC LONG </t>
  </si>
  <si>
    <t>NOV 13 2016</t>
  </si>
  <si>
    <t>CAPE MAHON</t>
  </si>
  <si>
    <t>002 N</t>
  </si>
  <si>
    <t>Nov/14/2016 12:00:00</t>
  </si>
  <si>
    <t>NOV 16 2016</t>
  </si>
  <si>
    <t>PVTN-PHO-002 N</t>
  </si>
  <si>
    <t>THX-SVR-002 N</t>
  </si>
  <si>
    <t>APL DUBLIN</t>
  </si>
  <si>
    <t>023 E</t>
  </si>
  <si>
    <t>VUNG TAU</t>
  </si>
  <si>
    <t>Nov/11/2016 15:00:00</t>
  </si>
  <si>
    <t>CEC-DBL-022 W</t>
  </si>
  <si>
    <t>SEATTLE EXPRESS</t>
  </si>
  <si>
    <t>046 E</t>
  </si>
  <si>
    <t>NOV 17 2016</t>
  </si>
  <si>
    <t>Nov/14/2016 09:00:00</t>
  </si>
  <si>
    <t>NOV 18 2016</t>
  </si>
  <si>
    <t>SVS-STX-046 E</t>
  </si>
  <si>
    <t>027 E</t>
  </si>
  <si>
    <t>Nov/16/2016 12:00:00</t>
  </si>
  <si>
    <t>THX-MOH-027 E</t>
  </si>
  <si>
    <t>MOL COMPETENCE</t>
  </si>
  <si>
    <t>048 E</t>
  </si>
  <si>
    <t>Nov/14/2016 18:00:00</t>
  </si>
  <si>
    <t>SE2-CPP-048 E</t>
  </si>
  <si>
    <t>AEGEAN EXPRESS</t>
  </si>
  <si>
    <t>356 S</t>
  </si>
  <si>
    <t>VTS-KOH-356 S</t>
  </si>
  <si>
    <t>MOL EXPLORER</t>
  </si>
  <si>
    <t>004 N</t>
  </si>
  <si>
    <t>Nov/17/2016 14:00:00</t>
  </si>
  <si>
    <t>KTX6-EPR-004 N</t>
  </si>
  <si>
    <t>GSL AFRICA</t>
  </si>
  <si>
    <t>839 N</t>
  </si>
  <si>
    <t>CHL3-GAF-839 N</t>
  </si>
  <si>
    <t>HPH5</t>
  </si>
  <si>
    <t>653 N</t>
  </si>
  <si>
    <t>Nov/17/2016 12:00:00</t>
  </si>
  <si>
    <t>HPH5-PXP-653 N</t>
  </si>
  <si>
    <t>NEW HAMPSHIRE TRADER</t>
  </si>
  <si>
    <t>007 N</t>
  </si>
  <si>
    <t>Nov/14/2016 08:00:00</t>
  </si>
  <si>
    <t>CHL NHT 007 N</t>
  </si>
  <si>
    <t>051W44</t>
  </si>
  <si>
    <t>NOV 19 2016</t>
  </si>
  <si>
    <t>Nov/15/2016 17:00:00</t>
  </si>
  <si>
    <t>LP1-NVT-051-W</t>
  </si>
  <si>
    <t>138 E</t>
  </si>
  <si>
    <t>CHL2 KPR 138 E</t>
  </si>
  <si>
    <t>101 S</t>
  </si>
  <si>
    <t>VSF1-TNB-100-S</t>
  </si>
  <si>
    <t>072 S</t>
  </si>
  <si>
    <t>PVTN-3QI-072-S</t>
  </si>
  <si>
    <t>221 N</t>
  </si>
  <si>
    <t>HTS-SMI-221-N</t>
  </si>
  <si>
    <t>039 E</t>
  </si>
  <si>
    <t>Nov/15/2016 12:00:00</t>
  </si>
  <si>
    <t>HPH2-AIR-039-E</t>
  </si>
  <si>
    <t>BIEN DONG FREIGHTER</t>
  </si>
  <si>
    <t>630 S</t>
  </si>
  <si>
    <t>DANANG</t>
  </si>
  <si>
    <t>PVTN-8GP-630 S</t>
  </si>
  <si>
    <t>MARINE BIA</t>
  </si>
  <si>
    <t>051 S</t>
  </si>
  <si>
    <t>Nov/18/2016 12:00:00</t>
  </si>
  <si>
    <t>PVTN-7QV-051 S</t>
  </si>
  <si>
    <t>QUINHON</t>
  </si>
  <si>
    <t>CHL2 POI 044 E</t>
  </si>
  <si>
    <t>ST BLUE</t>
  </si>
  <si>
    <t>004E</t>
  </si>
  <si>
    <t>024E</t>
  </si>
  <si>
    <t>657N</t>
  </si>
  <si>
    <t>008N</t>
  </si>
  <si>
    <t>060E</t>
  </si>
  <si>
    <t>656N</t>
  </si>
  <si>
    <t xml:space="preserve"> ST EVER</t>
  </si>
  <si>
    <t>007N</t>
  </si>
  <si>
    <t>002N</t>
  </si>
  <si>
    <t>046W</t>
  </si>
  <si>
    <t>APL SALALAH</t>
  </si>
  <si>
    <t>OOCL WASHINGTON</t>
  </si>
  <si>
    <t>009N</t>
  </si>
  <si>
    <t>005E</t>
  </si>
  <si>
    <t>HAI AN</t>
  </si>
  <si>
    <t>HAIAN SONG</t>
  </si>
  <si>
    <t>030N</t>
  </si>
  <si>
    <t>053W</t>
  </si>
  <si>
    <t>061E</t>
  </si>
  <si>
    <t xml:space="preserve"> MOL COMMITMENT</t>
  </si>
  <si>
    <t>WAN HAI 506</t>
  </si>
  <si>
    <t xml:space="preserve"> MOL CONTINUITY</t>
  </si>
  <si>
    <t>FEB 6 2017</t>
  </si>
  <si>
    <t>FEB 7 2017</t>
  </si>
  <si>
    <t>FEB 9 2017</t>
  </si>
  <si>
    <t>FEB 12 2017</t>
  </si>
  <si>
    <t>FEB 10 2017</t>
  </si>
  <si>
    <t>023N</t>
  </si>
  <si>
    <t>FEB 8 2017</t>
  </si>
  <si>
    <t>FEB 13 2017</t>
  </si>
  <si>
    <t>FEB 11 2017</t>
  </si>
  <si>
    <t>051E</t>
  </si>
  <si>
    <t>VSF-BMB-318 S</t>
  </si>
  <si>
    <t>VSF-BMB-319 S</t>
  </si>
  <si>
    <t>HPH2 AIR 054 E</t>
  </si>
  <si>
    <t>HPH2 AIR 055 E</t>
  </si>
  <si>
    <t xml:space="preserve"> MAYMYO STAR</t>
  </si>
  <si>
    <t>031N</t>
  </si>
  <si>
    <t>028W</t>
  </si>
  <si>
    <t>120S</t>
  </si>
  <si>
    <t>007E</t>
  </si>
  <si>
    <t>VSF-VFN-011 S</t>
  </si>
  <si>
    <t>ZIM SAN DIEGO</t>
  </si>
  <si>
    <t>VEGA FYNEN</t>
  </si>
  <si>
    <t>THX-TLU-006 N</t>
  </si>
  <si>
    <t>CEC-ZDE-028 W</t>
  </si>
  <si>
    <t>OCEAN NHAVA SHEVA</t>
  </si>
  <si>
    <t>SVS-OWA-035 E</t>
  </si>
  <si>
    <t>THX-LIC-023 E</t>
  </si>
  <si>
    <t>SE2-MOC-026 E</t>
  </si>
  <si>
    <t>VTS-NHS-146 S</t>
  </si>
  <si>
    <t>KTX6-WHA-149 N</t>
  </si>
  <si>
    <t>CHL3-GAF-845 N</t>
  </si>
  <si>
    <t>HPH5-PPL-350 N</t>
  </si>
  <si>
    <t>MAR 20 2017</t>
  </si>
  <si>
    <t>MAR 21 2017</t>
  </si>
  <si>
    <t>MAR 25 2017</t>
  </si>
  <si>
    <t>MAR 23 2017</t>
  </si>
  <si>
    <t>MAR 26 2017</t>
  </si>
  <si>
    <t>MAR 24 2017</t>
  </si>
  <si>
    <t>VSF-VFN-012 S</t>
  </si>
  <si>
    <t>THX-SVR-008 N</t>
  </si>
  <si>
    <t>CEC-SLL-026 W</t>
  </si>
  <si>
    <t>SVS-ERO-004 E</t>
  </si>
  <si>
    <t>THX-TLU-007 E</t>
  </si>
  <si>
    <t>SE2-CTT-030 E</t>
  </si>
  <si>
    <t>VTS-KUH-126 S</t>
  </si>
  <si>
    <t>KTX6-BVA-032 N</t>
  </si>
  <si>
    <t>CHL3-HYD-030 N</t>
  </si>
  <si>
    <t>HPH5-PPL-351 N</t>
  </si>
  <si>
    <t xml:space="preserve"> E.R. TOKYO</t>
  </si>
  <si>
    <t>BELLAVIA</t>
  </si>
  <si>
    <t>MAR 27 2017</t>
  </si>
  <si>
    <t>MAR 28 2017</t>
  </si>
  <si>
    <t>MAR 30 2017</t>
  </si>
  <si>
    <t>MAR 31 2017</t>
  </si>
  <si>
    <t>JTV-DLN-656-N</t>
  </si>
  <si>
    <t>CHL-KEO-001 N</t>
  </si>
  <si>
    <t>LP1-BIH-013-W</t>
  </si>
  <si>
    <t>CHL2-CNM-123-E</t>
  </si>
  <si>
    <t>VSF1-TNB-119-S</t>
  </si>
  <si>
    <t>KENO</t>
  </si>
  <si>
    <t>HTS-SMI-227-N</t>
  </si>
  <si>
    <t>HPH2-AIR-056-E</t>
  </si>
  <si>
    <t>PVTN 3QI 086 S</t>
  </si>
  <si>
    <t>MAR 22 2017</t>
  </si>
  <si>
    <t>MAR 19 2017</t>
  </si>
  <si>
    <t>JTV-AIO-879-N</t>
  </si>
  <si>
    <t>CHL-SBH-080-N</t>
  </si>
  <si>
    <t>LP1-SSD-001-W</t>
  </si>
  <si>
    <t>CHL2-SIM-149-E</t>
  </si>
  <si>
    <t>VSF1-TNB-120-S</t>
  </si>
  <si>
    <t>PVTN 4JN 088 S</t>
  </si>
  <si>
    <t>HAIAN PARK</t>
  </si>
  <si>
    <t>HTS-STK-346-N</t>
  </si>
  <si>
    <t>HPH2-AIR-057-E</t>
  </si>
  <si>
    <t>APR 2 2017</t>
  </si>
  <si>
    <t>APR 1 2017</t>
  </si>
  <si>
    <t>MAR 29 2017</t>
  </si>
  <si>
    <t>011S</t>
  </si>
  <si>
    <t>035E</t>
  </si>
  <si>
    <t>023E</t>
  </si>
  <si>
    <t>026E</t>
  </si>
  <si>
    <t>146S</t>
  </si>
  <si>
    <t>149N</t>
  </si>
  <si>
    <t>845N</t>
  </si>
  <si>
    <t>350N</t>
  </si>
  <si>
    <t>001N</t>
  </si>
  <si>
    <t>013W</t>
  </si>
  <si>
    <t>123E</t>
  </si>
  <si>
    <t>119S</t>
  </si>
  <si>
    <t>086S</t>
  </si>
  <si>
    <t>227N</t>
  </si>
  <si>
    <t>056E</t>
  </si>
  <si>
    <t>012S</t>
  </si>
  <si>
    <t>026W</t>
  </si>
  <si>
    <t>126S</t>
  </si>
  <si>
    <t>032N</t>
  </si>
  <si>
    <t>351N</t>
  </si>
  <si>
    <t>080N</t>
  </si>
  <si>
    <t>001W</t>
  </si>
  <si>
    <t>149E</t>
  </si>
  <si>
    <t>088S</t>
  </si>
  <si>
    <t>346N</t>
  </si>
  <si>
    <t>057E</t>
  </si>
  <si>
    <t>879N</t>
  </si>
  <si>
    <t>APR 3 2017</t>
  </si>
  <si>
    <t>VSF-VFN-013 S</t>
  </si>
  <si>
    <t>THX-LIC-023 N</t>
  </si>
  <si>
    <t>CEC-HFC-053 W</t>
  </si>
  <si>
    <t>SVS-ORT-091 E</t>
  </si>
  <si>
    <t>THX-SVR-009 E</t>
  </si>
  <si>
    <t>PVSC</t>
  </si>
  <si>
    <t>VTS-KOH-363 S</t>
  </si>
  <si>
    <t>KTX6-SUA-002 N</t>
  </si>
  <si>
    <t>CHL3-OLY-131 N</t>
  </si>
  <si>
    <t>HPH5-PPL-352 N</t>
  </si>
  <si>
    <t>HYUNDAI FORCE</t>
  </si>
  <si>
    <t>SM MUMBAI</t>
  </si>
  <si>
    <t xml:space="preserve"> OLYMPIA</t>
  </si>
  <si>
    <t>OOCL ROTTERDAM</t>
  </si>
  <si>
    <t>APR 4 2017</t>
  </si>
  <si>
    <t>APR 6 2017</t>
  </si>
  <si>
    <t>APR 8 2017</t>
  </si>
  <si>
    <t>APR 9 2017</t>
  </si>
  <si>
    <t>APR 7 2017</t>
  </si>
  <si>
    <t>VSF-VFN-014 S</t>
  </si>
  <si>
    <t>THX-TLU-007 N</t>
  </si>
  <si>
    <t>CEC-OHB-092 W</t>
  </si>
  <si>
    <t xml:space="preserve"> OOCL HAMBURG</t>
  </si>
  <si>
    <t>CECP-N</t>
  </si>
  <si>
    <t>COSCO MALAYSIA</t>
  </si>
  <si>
    <t>CECP-CMS-003 N</t>
  </si>
  <si>
    <t>THX-LIC-024 E</t>
  </si>
  <si>
    <t>PVCS-OBJ-051 E</t>
  </si>
  <si>
    <t>VTS-NHS-148 S</t>
  </si>
  <si>
    <t>KTX6-EPR-007 N</t>
  </si>
  <si>
    <t>CHL3-GAF-846 N</t>
  </si>
  <si>
    <t>HPH5-PPL-353 N</t>
  </si>
  <si>
    <t>PVCS</t>
  </si>
  <si>
    <t>OOCL BEIJING</t>
  </si>
  <si>
    <t>APR 10 2017</t>
  </si>
  <si>
    <t>APR 11 2017</t>
  </si>
  <si>
    <t>APR 13 2017</t>
  </si>
  <si>
    <t>APR 16 2017</t>
  </si>
  <si>
    <t>APR 14 2017</t>
  </si>
  <si>
    <t>JTV-AUN-039-N</t>
  </si>
  <si>
    <t>CHL-NHT-012-N</t>
  </si>
  <si>
    <t>LP1-NON-046-W</t>
  </si>
  <si>
    <t>CHL2-KPR-154-E</t>
  </si>
  <si>
    <t>VSF1-TNB-121-S</t>
  </si>
  <si>
    <t>PVTN-3QI-087-S</t>
  </si>
  <si>
    <t>HTS-SZR-364-N</t>
  </si>
  <si>
    <t>HPH2-AIR-058-E</t>
  </si>
  <si>
    <t>APR 5 2017</t>
  </si>
  <si>
    <t>JTV-DLN-657-N</t>
  </si>
  <si>
    <t>CHL-OLV-009-N</t>
  </si>
  <si>
    <t>LL5 AVP 011 W</t>
  </si>
  <si>
    <t>CHL2-POI-124-E</t>
  </si>
  <si>
    <t>VSF1-TNB-122-S</t>
  </si>
  <si>
    <t>PVTN-3QI-088-S</t>
  </si>
  <si>
    <t>HTS-SMI-228-N</t>
  </si>
  <si>
    <t>HPH2-AIR-059-E</t>
  </si>
  <si>
    <t>APR 12 2017</t>
  </si>
  <si>
    <t>APR 15 2017</t>
  </si>
  <si>
    <t>LL5</t>
  </si>
  <si>
    <t>013S</t>
  </si>
  <si>
    <t>091E</t>
  </si>
  <si>
    <t>009E</t>
  </si>
  <si>
    <t>363S</t>
  </si>
  <si>
    <t>131N</t>
  </si>
  <si>
    <t>352N</t>
  </si>
  <si>
    <t>012N</t>
  </si>
  <si>
    <t>154E</t>
  </si>
  <si>
    <t>121S</t>
  </si>
  <si>
    <t>087S</t>
  </si>
  <si>
    <t>364N</t>
  </si>
  <si>
    <t>058E</t>
  </si>
  <si>
    <t>039N</t>
  </si>
  <si>
    <t>014S</t>
  </si>
  <si>
    <t>092W</t>
  </si>
  <si>
    <t>148S</t>
  </si>
  <si>
    <t>846N</t>
  </si>
  <si>
    <t>353N</t>
  </si>
  <si>
    <t>011W</t>
  </si>
  <si>
    <t>124E</t>
  </si>
  <si>
    <t>122S</t>
  </si>
  <si>
    <t>228N</t>
  </si>
  <si>
    <t>059E</t>
  </si>
  <si>
    <t>APR 17 2017</t>
  </si>
  <si>
    <t xml:space="preserve">PVCS HBL 001 E </t>
  </si>
  <si>
    <t>HS BERLIOZ</t>
  </si>
  <si>
    <t>SEAP-S</t>
  </si>
  <si>
    <t>SEAP-CMW-021 S</t>
  </si>
  <si>
    <t>CMA CGM NABUCCO</t>
  </si>
  <si>
    <t>021S</t>
  </si>
  <si>
    <t>VSF-VFN-015 S</t>
  </si>
  <si>
    <t>THX-SVR-009 N</t>
  </si>
  <si>
    <t>CEC-DBL-024 W</t>
  </si>
  <si>
    <t>OMIT</t>
  </si>
  <si>
    <t>SEAP-CUS-003 E</t>
  </si>
  <si>
    <t>THX-TLU-008 E</t>
  </si>
  <si>
    <t>PVCS-OTP-015 E</t>
  </si>
  <si>
    <t>VTS-KUH-129 S</t>
  </si>
  <si>
    <t>KTX6-WHD-116 N</t>
  </si>
  <si>
    <t>CHL3-HYD-031 N</t>
  </si>
  <si>
    <t>SEAP-CGH-025 S</t>
  </si>
  <si>
    <t>HPH5-PPL-354 N</t>
  </si>
  <si>
    <t>SEAP-E</t>
  </si>
  <si>
    <t>CMA CGM TITUS</t>
  </si>
  <si>
    <t>OOCL TAIPEI</t>
  </si>
  <si>
    <t>CMA CGM RHONE</t>
  </si>
  <si>
    <t>APR 18 2017</t>
  </si>
  <si>
    <t>APR 20 2017</t>
  </si>
  <si>
    <t>APR 23 2017</t>
  </si>
  <si>
    <t>APR 22 2017</t>
  </si>
  <si>
    <t>VSF-VFN-016 S</t>
  </si>
  <si>
    <t>THX-LIC-024 N</t>
  </si>
  <si>
    <t>CEC-NOU-043 W</t>
  </si>
  <si>
    <t>SEAP-CGW-005 E</t>
  </si>
  <si>
    <t>THX-SVR-010 E</t>
  </si>
  <si>
    <t>PVCS-OGN-015 E</t>
  </si>
  <si>
    <t>VTS-KOH-364 S</t>
  </si>
  <si>
    <t>KTX6-EPN-006 N</t>
  </si>
  <si>
    <t>CHL3-OLY-132 N</t>
  </si>
  <si>
    <t>SEAP-ADU-027 S</t>
  </si>
  <si>
    <t>HPH5-PPL-355 N</t>
  </si>
  <si>
    <t>CMA CGM TANCREDI</t>
  </si>
  <si>
    <t xml:space="preserve"> OOCL GENOA</t>
  </si>
  <si>
    <t>OLYMPIA</t>
  </si>
  <si>
    <t xml:space="preserve"> APL DANUBE</t>
  </si>
  <si>
    <t>APR 24 2017</t>
  </si>
  <si>
    <t>APR 25 2017</t>
  </si>
  <si>
    <t>APR 27 2017</t>
  </si>
  <si>
    <t>APR 30 2017</t>
  </si>
  <si>
    <t>APR 29 2017</t>
  </si>
  <si>
    <t>JTV-AIO-880-N</t>
  </si>
  <si>
    <t>CHL-KEO-002 N</t>
  </si>
  <si>
    <t>LL5-CGK-013-W</t>
  </si>
  <si>
    <t>CHL2-LOK-181-E</t>
  </si>
  <si>
    <t>VSF1-TNB-123-S</t>
  </si>
  <si>
    <t>PVTN-3QI-089-S</t>
  </si>
  <si>
    <t>HTS-STK-347-N</t>
  </si>
  <si>
    <t>HPH2-AIR-060-E</t>
  </si>
  <si>
    <t>APR 19 2017</t>
  </si>
  <si>
    <t>APR 21 2017</t>
  </si>
  <si>
    <t>015S</t>
  </si>
  <si>
    <t>024W</t>
  </si>
  <si>
    <t>008E</t>
  </si>
  <si>
    <t>015E</t>
  </si>
  <si>
    <t>129S</t>
  </si>
  <si>
    <t>116N</t>
  </si>
  <si>
    <t>025S</t>
  </si>
  <si>
    <t>354N</t>
  </si>
  <si>
    <t>181E</t>
  </si>
  <si>
    <t>123S</t>
  </si>
  <si>
    <t>089S</t>
  </si>
  <si>
    <t>347N</t>
  </si>
  <si>
    <t>880N</t>
  </si>
  <si>
    <t>JTV-AUN-040-N</t>
  </si>
  <si>
    <t>CHL-SBH-081-N</t>
  </si>
  <si>
    <t>LL5-PEO-015-W</t>
  </si>
  <si>
    <t>CHL2-CNM-127-E</t>
  </si>
  <si>
    <t>VSF1-TNB-124-S</t>
  </si>
  <si>
    <t>PVTN-4JN-091-S</t>
  </si>
  <si>
    <t>HTS-SZR-365-N</t>
  </si>
  <si>
    <t>HPH2-AIR-061-E</t>
  </si>
  <si>
    <t>APR 26 2017</t>
  </si>
  <si>
    <t>APR 28 2017</t>
  </si>
  <si>
    <t>016S</t>
  </si>
  <si>
    <t>043W</t>
  </si>
  <si>
    <t>010E</t>
  </si>
  <si>
    <t>364S</t>
  </si>
  <si>
    <t>132N</t>
  </si>
  <si>
    <t>027S</t>
  </si>
  <si>
    <t>355N</t>
  </si>
  <si>
    <t>081N</t>
  </si>
  <si>
    <t>015W</t>
  </si>
  <si>
    <t>127E</t>
  </si>
  <si>
    <t>124S</t>
  </si>
  <si>
    <t>091S</t>
  </si>
  <si>
    <t>365N</t>
  </si>
  <si>
    <t>040N</t>
  </si>
  <si>
    <t>MAY 1 2017</t>
  </si>
  <si>
    <t>Last Modified Date : Mar. 29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</si>
</sst>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.5"/>
      <color indexed="4"/>
      <name val="Arial"/>
      <family val="2"/>
    </font>
    <font>
      <b/>
      <sz val="10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0" borderId="4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22" fontId="0" fillId="0" borderId="1" xfId="0" applyNumberForma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22" fontId="0" fillId="0" borderId="0" xfId="0" applyNumberForma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/>
    <xf numFmtId="0" fontId="0" fillId="0" borderId="6" xfId="0" applyNumberFormat="1" applyFont="1" applyFill="1" applyBorder="1" applyAlignment="1" applyProtection="1">
      <alignment horizontal="center"/>
    </xf>
    <xf numFmtId="0" fontId="6" fillId="0" borderId="7" xfId="0" applyFont="1" applyBorder="1" applyAlignment="1">
      <alignment horizontal="left" vertical="center"/>
    </xf>
    <xf numFmtId="0" fontId="0" fillId="0" borderId="8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/>
    </xf>
    <xf numFmtId="22" fontId="0" fillId="0" borderId="5" xfId="0" applyNumberForma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/>
    <xf numFmtId="0" fontId="11" fillId="0" borderId="9" xfId="0" applyNumberFormat="1" applyFont="1" applyFill="1" applyBorder="1" applyAlignment="1" applyProtection="1">
      <alignment horizontal="left" vertical="center"/>
    </xf>
    <xf numFmtId="0" fontId="0" fillId="0" borderId="0" xfId="0" applyFont="1" applyBorder="1"/>
    <xf numFmtId="0" fontId="1" fillId="0" borderId="5" xfId="0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16" fontId="0" fillId="0" borderId="1" xfId="0" applyNumberFormat="1" applyFont="1" applyFill="1" applyBorder="1" applyAlignment="1" applyProtection="1">
      <alignment horizontal="center"/>
    </xf>
    <xf numFmtId="22" fontId="0" fillId="0" borderId="1" xfId="0" applyNumberFormat="1" applyFill="1" applyBorder="1" applyAlignment="1" applyProtection="1">
      <alignment horizontal="right"/>
    </xf>
    <xf numFmtId="16" fontId="0" fillId="0" borderId="1" xfId="0" applyNumberFormat="1" applyFill="1" applyBorder="1" applyAlignment="1" applyProtection="1">
      <alignment horizontal="center"/>
    </xf>
    <xf numFmtId="22" fontId="0" fillId="2" borderId="1" xfId="0" applyNumberFormat="1" applyFill="1" applyBorder="1" applyAlignment="1" applyProtection="1">
      <alignment horizontal="right"/>
    </xf>
    <xf numFmtId="22" fontId="0" fillId="2" borderId="1" xfId="0" applyNumberFormat="1" applyFill="1" applyBorder="1" applyAlignment="1" applyProtection="1">
      <alignment horizontal="center"/>
    </xf>
    <xf numFmtId="0" fontId="6" fillId="2" borderId="2" xfId="0" applyFont="1" applyFill="1" applyBorder="1" applyAlignment="1">
      <alignment horizontal="left" vertical="center"/>
    </xf>
    <xf numFmtId="0" fontId="13" fillId="3" borderId="2" xfId="0" applyFont="1" applyFill="1" applyBorder="1"/>
    <xf numFmtId="0" fontId="0" fillId="0" borderId="0" xfId="0"/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/>
    </xf>
    <xf numFmtId="16" fontId="6" fillId="0" borderId="2" xfId="0" applyNumberFormat="1" applyFont="1" applyFill="1" applyBorder="1" applyAlignment="1" applyProtection="1">
      <alignment horizontal="center"/>
    </xf>
    <xf numFmtId="22" fontId="6" fillId="0" borderId="2" xfId="0" applyNumberFormat="1" applyFont="1" applyFill="1" applyBorder="1" applyAlignment="1" applyProtection="1">
      <alignment horizontal="right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4"/>
  <sheetViews>
    <sheetView tabSelected="1" topLeftCell="A31" zoomScaleNormal="100" workbookViewId="0">
      <selection activeCell="A2" sqref="A2:F2"/>
    </sheetView>
  </sheetViews>
  <sheetFormatPr defaultColWidth="11.25" defaultRowHeight="15.75" x14ac:dyDescent="0.25"/>
  <cols>
    <col min="2" max="2" width="20.75" style="20" customWidth="1"/>
    <col min="3" max="3" width="25.875" style="20" customWidth="1"/>
    <col min="4" max="4" width="12.75" style="20" customWidth="1"/>
    <col min="5" max="5" width="18.625" style="11" customWidth="1"/>
    <col min="6" max="6" width="22.5" style="13" customWidth="1"/>
    <col min="7" max="7" width="10.75" style="13"/>
    <col min="8" max="8" width="14.75" customWidth="1"/>
    <col min="9" max="9" width="23.375" style="13" customWidth="1"/>
    <col min="10" max="10" width="25.25" customWidth="1"/>
    <col min="11" max="11" width="19.875" style="23" customWidth="1"/>
  </cols>
  <sheetData>
    <row r="2" spans="1:11" x14ac:dyDescent="0.25">
      <c r="A2" s="67" t="s">
        <v>554</v>
      </c>
      <c r="B2" s="68"/>
      <c r="C2" s="68"/>
      <c r="D2" s="68"/>
      <c r="E2" s="68"/>
      <c r="F2" s="68"/>
    </row>
    <row r="4" spans="1:11" ht="16.5" x14ac:dyDescent="0.25">
      <c r="A4" s="1" t="s">
        <v>0</v>
      </c>
      <c r="B4" s="1">
        <v>12</v>
      </c>
      <c r="C4" s="63"/>
      <c r="D4" s="63"/>
      <c r="E4" s="63"/>
      <c r="F4" s="63"/>
      <c r="G4" s="20"/>
      <c r="H4" s="63"/>
      <c r="I4" s="63"/>
      <c r="J4" s="63"/>
      <c r="K4" s="63"/>
    </row>
    <row r="5" spans="1:11" x14ac:dyDescent="0.25">
      <c r="A5" s="2" t="s">
        <v>1</v>
      </c>
      <c r="B5" s="63"/>
      <c r="C5" s="63"/>
      <c r="D5" s="63"/>
      <c r="E5" s="63"/>
      <c r="F5" s="63"/>
      <c r="G5" s="20"/>
      <c r="H5" s="63"/>
      <c r="I5" s="63"/>
      <c r="J5" s="63"/>
      <c r="K5" s="63"/>
    </row>
    <row r="6" spans="1:11" x14ac:dyDescent="0.25">
      <c r="A6" s="63"/>
      <c r="B6" s="63"/>
      <c r="C6" s="63"/>
      <c r="D6" s="63"/>
      <c r="E6" s="63"/>
      <c r="F6" s="63"/>
      <c r="G6" s="20"/>
      <c r="H6" s="63"/>
      <c r="I6" s="63"/>
      <c r="J6" s="63"/>
      <c r="K6" s="63"/>
    </row>
    <row r="7" spans="1:11" x14ac:dyDescent="0.25">
      <c r="A7" s="55" t="s">
        <v>0</v>
      </c>
      <c r="B7" s="56" t="s">
        <v>3</v>
      </c>
      <c r="C7" s="56" t="s">
        <v>4</v>
      </c>
      <c r="D7" s="57" t="s">
        <v>11</v>
      </c>
      <c r="E7" s="56" t="s">
        <v>5</v>
      </c>
      <c r="F7" s="56" t="s">
        <v>6</v>
      </c>
      <c r="G7" s="55" t="s">
        <v>9</v>
      </c>
      <c r="H7" s="56" t="s">
        <v>8</v>
      </c>
      <c r="I7" s="56" t="s">
        <v>10</v>
      </c>
      <c r="J7" s="56" t="s">
        <v>7</v>
      </c>
      <c r="K7" s="55" t="s">
        <v>2</v>
      </c>
    </row>
    <row r="8" spans="1:11" x14ac:dyDescent="0.25">
      <c r="A8" s="58">
        <v>12</v>
      </c>
      <c r="B8" s="46" t="s">
        <v>12</v>
      </c>
      <c r="C8" s="46" t="s">
        <v>293</v>
      </c>
      <c r="D8" s="46" t="s">
        <v>349</v>
      </c>
      <c r="E8" s="58" t="s">
        <v>33</v>
      </c>
      <c r="F8" s="58" t="s">
        <v>304</v>
      </c>
      <c r="G8" s="58"/>
      <c r="H8" s="58" t="s">
        <v>304</v>
      </c>
      <c r="I8" s="60"/>
      <c r="J8" s="58" t="s">
        <v>305</v>
      </c>
      <c r="K8" s="46" t="s">
        <v>291</v>
      </c>
    </row>
    <row r="9" spans="1:11" x14ac:dyDescent="0.25">
      <c r="A9" s="58">
        <v>12</v>
      </c>
      <c r="B9" s="46" t="s">
        <v>12</v>
      </c>
      <c r="C9" s="46" t="s">
        <v>293</v>
      </c>
      <c r="D9" s="46" t="s">
        <v>349</v>
      </c>
      <c r="E9" s="58" t="s">
        <v>180</v>
      </c>
      <c r="F9" s="58" t="s">
        <v>304</v>
      </c>
      <c r="G9" s="58"/>
      <c r="H9" s="58" t="s">
        <v>304</v>
      </c>
      <c r="I9" s="60"/>
      <c r="J9" s="58" t="s">
        <v>305</v>
      </c>
      <c r="K9" s="46" t="s">
        <v>291</v>
      </c>
    </row>
    <row r="10" spans="1:11" x14ac:dyDescent="0.25">
      <c r="A10" s="58">
        <v>12</v>
      </c>
      <c r="B10" s="46" t="s">
        <v>14</v>
      </c>
      <c r="C10" s="46"/>
      <c r="D10" s="46"/>
      <c r="E10" s="58" t="s">
        <v>33</v>
      </c>
      <c r="F10" s="58"/>
      <c r="G10" s="58"/>
      <c r="H10" s="58"/>
      <c r="I10" s="60"/>
      <c r="J10" s="58"/>
      <c r="K10" s="46"/>
    </row>
    <row r="11" spans="1:11" x14ac:dyDescent="0.25">
      <c r="A11" s="58">
        <v>12</v>
      </c>
      <c r="B11" s="46" t="s">
        <v>15</v>
      </c>
      <c r="C11" s="46" t="s">
        <v>249</v>
      </c>
      <c r="D11" s="46" t="s">
        <v>153</v>
      </c>
      <c r="E11" s="58" t="s">
        <v>33</v>
      </c>
      <c r="F11" s="58" t="s">
        <v>305</v>
      </c>
      <c r="G11" s="58"/>
      <c r="H11" s="58" t="s">
        <v>305</v>
      </c>
      <c r="I11" s="60"/>
      <c r="J11" s="58" t="s">
        <v>335</v>
      </c>
      <c r="K11" s="46" t="s">
        <v>294</v>
      </c>
    </row>
    <row r="12" spans="1:11" x14ac:dyDescent="0.25">
      <c r="A12" s="58">
        <v>12</v>
      </c>
      <c r="B12" s="46" t="s">
        <v>17</v>
      </c>
      <c r="C12" s="46" t="s">
        <v>292</v>
      </c>
      <c r="D12" s="46" t="s">
        <v>288</v>
      </c>
      <c r="E12" s="58" t="s">
        <v>190</v>
      </c>
      <c r="F12" s="58" t="s">
        <v>304</v>
      </c>
      <c r="G12" s="58"/>
      <c r="H12" s="58" t="s">
        <v>304</v>
      </c>
      <c r="I12" s="60"/>
      <c r="J12" s="58" t="s">
        <v>305</v>
      </c>
      <c r="K12" s="46" t="s">
        <v>295</v>
      </c>
    </row>
    <row r="13" spans="1:11" x14ac:dyDescent="0.25">
      <c r="A13" s="58">
        <v>12</v>
      </c>
      <c r="B13" s="46" t="s">
        <v>18</v>
      </c>
      <c r="C13" s="46" t="s">
        <v>261</v>
      </c>
      <c r="D13" s="20" t="s">
        <v>350</v>
      </c>
      <c r="E13" s="58" t="s">
        <v>190</v>
      </c>
      <c r="F13" s="58" t="s">
        <v>307</v>
      </c>
      <c r="G13" s="58"/>
      <c r="H13" s="58" t="s">
        <v>307</v>
      </c>
      <c r="I13" s="60"/>
      <c r="J13" s="58" t="s">
        <v>309</v>
      </c>
      <c r="K13" s="46" t="s">
        <v>297</v>
      </c>
    </row>
    <row r="14" spans="1:11" x14ac:dyDescent="0.25">
      <c r="A14" s="58">
        <v>12</v>
      </c>
      <c r="B14" s="46" t="s">
        <v>19</v>
      </c>
      <c r="C14" s="46" t="s">
        <v>128</v>
      </c>
      <c r="D14" s="46" t="s">
        <v>351</v>
      </c>
      <c r="E14" s="58" t="s">
        <v>33</v>
      </c>
      <c r="F14" s="58" t="s">
        <v>307</v>
      </c>
      <c r="G14" s="58"/>
      <c r="H14" s="58" t="s">
        <v>307</v>
      </c>
      <c r="I14" s="60"/>
      <c r="J14" s="58" t="s">
        <v>309</v>
      </c>
      <c r="K14" s="46" t="s">
        <v>298</v>
      </c>
    </row>
    <row r="15" spans="1:11" x14ac:dyDescent="0.25">
      <c r="A15" s="58">
        <v>12</v>
      </c>
      <c r="B15" s="46" t="s">
        <v>21</v>
      </c>
      <c r="C15" s="46" t="s">
        <v>269</v>
      </c>
      <c r="D15" s="46" t="s">
        <v>352</v>
      </c>
      <c r="E15" s="58" t="s">
        <v>190</v>
      </c>
      <c r="F15" s="58" t="s">
        <v>307</v>
      </c>
      <c r="G15" s="58"/>
      <c r="H15" s="58" t="s">
        <v>307</v>
      </c>
      <c r="I15" s="60"/>
      <c r="J15" s="58" t="s">
        <v>309</v>
      </c>
      <c r="K15" s="46" t="s">
        <v>299</v>
      </c>
    </row>
    <row r="16" spans="1:11" x14ac:dyDescent="0.25">
      <c r="A16" s="58">
        <v>12</v>
      </c>
      <c r="B16" s="46" t="s">
        <v>22</v>
      </c>
      <c r="C16" s="46" t="s">
        <v>296</v>
      </c>
      <c r="D16" s="46" t="s">
        <v>353</v>
      </c>
      <c r="E16" s="58" t="s">
        <v>33</v>
      </c>
      <c r="F16" s="58" t="s">
        <v>308</v>
      </c>
      <c r="G16" s="58"/>
      <c r="H16" s="58" t="s">
        <v>308</v>
      </c>
      <c r="I16" s="60"/>
      <c r="J16" s="58" t="s">
        <v>322</v>
      </c>
      <c r="K16" s="46" t="s">
        <v>300</v>
      </c>
    </row>
    <row r="17" spans="1:12" x14ac:dyDescent="0.25">
      <c r="A17" s="58">
        <v>12</v>
      </c>
      <c r="B17" s="46" t="s">
        <v>23</v>
      </c>
      <c r="C17" s="46" t="s">
        <v>270</v>
      </c>
      <c r="D17" s="46" t="s">
        <v>354</v>
      </c>
      <c r="E17" s="58" t="s">
        <v>190</v>
      </c>
      <c r="F17" s="58" t="s">
        <v>308</v>
      </c>
      <c r="G17" s="58"/>
      <c r="H17" s="58" t="s">
        <v>308</v>
      </c>
      <c r="I17" s="60"/>
      <c r="J17" s="58" t="s">
        <v>322</v>
      </c>
      <c r="K17" s="46" t="s">
        <v>301</v>
      </c>
    </row>
    <row r="18" spans="1:12" x14ac:dyDescent="0.25">
      <c r="A18" s="58">
        <v>12</v>
      </c>
      <c r="B18" s="46" t="s">
        <v>24</v>
      </c>
      <c r="C18" s="46" t="s">
        <v>213</v>
      </c>
      <c r="D18" s="46" t="s">
        <v>355</v>
      </c>
      <c r="E18" s="58" t="s">
        <v>33</v>
      </c>
      <c r="F18" s="58" t="s">
        <v>308</v>
      </c>
      <c r="G18" s="58"/>
      <c r="H18" s="58" t="s">
        <v>308</v>
      </c>
      <c r="I18" s="60"/>
      <c r="J18" s="58" t="s">
        <v>322</v>
      </c>
      <c r="K18" s="46" t="s">
        <v>302</v>
      </c>
    </row>
    <row r="19" spans="1:12" x14ac:dyDescent="0.25">
      <c r="A19" s="58">
        <v>12</v>
      </c>
      <c r="B19" s="46" t="s">
        <v>216</v>
      </c>
      <c r="C19" s="46" t="s">
        <v>25</v>
      </c>
      <c r="D19" s="46" t="s">
        <v>356</v>
      </c>
      <c r="E19" s="58" t="s">
        <v>36</v>
      </c>
      <c r="F19" s="58" t="s">
        <v>309</v>
      </c>
      <c r="G19" s="58"/>
      <c r="H19" s="58" t="s">
        <v>309</v>
      </c>
      <c r="I19" s="60"/>
      <c r="J19" s="58" t="s">
        <v>322</v>
      </c>
      <c r="K19" s="46" t="s">
        <v>303</v>
      </c>
    </row>
    <row r="20" spans="1:12" x14ac:dyDescent="0.25">
      <c r="A20" s="58">
        <v>12</v>
      </c>
      <c r="B20" s="46" t="s">
        <v>26</v>
      </c>
      <c r="C20" s="46" t="s">
        <v>331</v>
      </c>
      <c r="D20" s="46" t="s">
        <v>357</v>
      </c>
      <c r="E20" s="58" t="s">
        <v>33</v>
      </c>
      <c r="F20" s="58" t="s">
        <v>335</v>
      </c>
      <c r="G20" s="58"/>
      <c r="H20" s="58" t="s">
        <v>335</v>
      </c>
      <c r="I20" s="60"/>
      <c r="J20" s="58" t="s">
        <v>307</v>
      </c>
      <c r="K20" s="46" t="s">
        <v>327</v>
      </c>
    </row>
    <row r="21" spans="1:12" x14ac:dyDescent="0.25">
      <c r="A21" s="58">
        <v>12</v>
      </c>
      <c r="B21" s="46" t="s">
        <v>27</v>
      </c>
      <c r="C21" s="46" t="str">
        <f>"MOL BRIGHTNESS"</f>
        <v>MOL BRIGHTNESS</v>
      </c>
      <c r="D21" s="46" t="s">
        <v>358</v>
      </c>
      <c r="E21" s="58" t="s">
        <v>190</v>
      </c>
      <c r="F21" s="58" t="s">
        <v>306</v>
      </c>
      <c r="G21" s="58"/>
      <c r="H21" s="58" t="s">
        <v>306</v>
      </c>
      <c r="I21" s="60"/>
      <c r="J21" s="58" t="s">
        <v>322</v>
      </c>
      <c r="K21" s="46" t="s">
        <v>328</v>
      </c>
    </row>
    <row r="22" spans="1:12" x14ac:dyDescent="0.25">
      <c r="A22" s="58">
        <v>12</v>
      </c>
      <c r="B22" s="46" t="s">
        <v>28</v>
      </c>
      <c r="C22" s="61" t="str">
        <f>"CSCL PANAMA"</f>
        <v>CSCL PANAMA</v>
      </c>
      <c r="D22" s="46" t="s">
        <v>359</v>
      </c>
      <c r="E22" s="58" t="s">
        <v>33</v>
      </c>
      <c r="F22" s="58" t="s">
        <v>306</v>
      </c>
      <c r="G22" s="58"/>
      <c r="H22" s="58" t="s">
        <v>306</v>
      </c>
      <c r="I22" s="60"/>
      <c r="J22" s="58" t="s">
        <v>322</v>
      </c>
      <c r="K22" s="62" t="s">
        <v>329</v>
      </c>
    </row>
    <row r="23" spans="1:12" x14ac:dyDescent="0.25">
      <c r="A23" s="58">
        <v>12</v>
      </c>
      <c r="B23" s="46" t="s">
        <v>29</v>
      </c>
      <c r="C23" s="46" t="str">
        <f t="shared" ref="C23:C24" si="0">"THANA BHUM"</f>
        <v>THANA BHUM</v>
      </c>
      <c r="D23" s="61" t="s">
        <v>360</v>
      </c>
      <c r="E23" s="58" t="s">
        <v>33</v>
      </c>
      <c r="F23" s="58" t="s">
        <v>309</v>
      </c>
      <c r="G23" s="58"/>
      <c r="H23" s="58" t="s">
        <v>309</v>
      </c>
      <c r="I23" s="60"/>
      <c r="J23" s="58" t="s">
        <v>322</v>
      </c>
      <c r="K23" s="46" t="s">
        <v>330</v>
      </c>
    </row>
    <row r="24" spans="1:12" x14ac:dyDescent="0.25">
      <c r="A24" s="58">
        <v>12</v>
      </c>
      <c r="B24" s="46" t="s">
        <v>29</v>
      </c>
      <c r="C24" s="46" t="str">
        <f t="shared" si="0"/>
        <v>THANA BHUM</v>
      </c>
      <c r="D24" s="46" t="s">
        <v>360</v>
      </c>
      <c r="E24" s="58" t="s">
        <v>37</v>
      </c>
      <c r="F24" s="58" t="s">
        <v>309</v>
      </c>
      <c r="G24" s="58"/>
      <c r="H24" s="58" t="s">
        <v>309</v>
      </c>
      <c r="I24" s="60"/>
      <c r="J24" s="58" t="s">
        <v>322</v>
      </c>
      <c r="K24" s="46" t="s">
        <v>330</v>
      </c>
    </row>
    <row r="25" spans="1:12" x14ac:dyDescent="0.25">
      <c r="A25" s="58">
        <v>12</v>
      </c>
      <c r="B25" s="46" t="s">
        <v>30</v>
      </c>
      <c r="C25" s="46" t="s">
        <v>265</v>
      </c>
      <c r="D25" s="46" t="s">
        <v>361</v>
      </c>
      <c r="E25" s="58" t="s">
        <v>264</v>
      </c>
      <c r="F25" s="58" t="s">
        <v>336</v>
      </c>
      <c r="G25" s="58"/>
      <c r="H25" s="58" t="s">
        <v>336</v>
      </c>
      <c r="I25" s="60"/>
      <c r="J25" s="58" t="s">
        <v>304</v>
      </c>
      <c r="K25" s="46" t="s">
        <v>334</v>
      </c>
    </row>
    <row r="26" spans="1:12" x14ac:dyDescent="0.25">
      <c r="A26" s="58">
        <v>12</v>
      </c>
      <c r="B26" s="46" t="s">
        <v>31</v>
      </c>
      <c r="C26" s="46" t="str">
        <f>"SUZURAN"</f>
        <v>SUZURAN</v>
      </c>
      <c r="D26" s="46" t="s">
        <v>362</v>
      </c>
      <c r="E26" s="58" t="s">
        <v>36</v>
      </c>
      <c r="F26" s="58" t="s">
        <v>335</v>
      </c>
      <c r="G26" s="58"/>
      <c r="H26" s="58" t="s">
        <v>335</v>
      </c>
      <c r="I26" s="60"/>
      <c r="J26" s="58" t="s">
        <v>307</v>
      </c>
      <c r="K26" s="46" t="s">
        <v>332</v>
      </c>
    </row>
    <row r="27" spans="1:12" x14ac:dyDescent="0.25">
      <c r="A27" s="58">
        <v>12</v>
      </c>
      <c r="B27" s="46" t="s">
        <v>32</v>
      </c>
      <c r="C27" s="46" t="str">
        <f t="shared" ref="C27" si="1">"AS RICCARDA"</f>
        <v>AS RICCARDA</v>
      </c>
      <c r="D27" s="46" t="s">
        <v>363</v>
      </c>
      <c r="E27" s="58" t="s">
        <v>36</v>
      </c>
      <c r="F27" s="58" t="s">
        <v>307</v>
      </c>
      <c r="G27" s="58"/>
      <c r="H27" s="58" t="s">
        <v>307</v>
      </c>
      <c r="I27" s="60"/>
      <c r="J27" s="58" t="s">
        <v>309</v>
      </c>
      <c r="K27" s="46" t="s">
        <v>333</v>
      </c>
    </row>
    <row r="28" spans="1:12" x14ac:dyDescent="0.25">
      <c r="A28" s="58">
        <v>12</v>
      </c>
      <c r="B28" s="46" t="s">
        <v>30</v>
      </c>
      <c r="C28" s="46"/>
      <c r="D28" s="46"/>
      <c r="E28" s="58" t="s">
        <v>241</v>
      </c>
      <c r="F28" s="58"/>
      <c r="G28" s="58"/>
      <c r="H28" s="58">
        <f t="shared" ref="H28:H29" si="2">F28</f>
        <v>0</v>
      </c>
      <c r="I28" s="60"/>
      <c r="J28" s="58"/>
      <c r="K28" s="46"/>
    </row>
    <row r="29" spans="1:12" x14ac:dyDescent="0.25">
      <c r="A29" s="58">
        <v>12</v>
      </c>
      <c r="B29" s="46" t="s">
        <v>30</v>
      </c>
      <c r="C29" s="46" t="s">
        <v>124</v>
      </c>
      <c r="D29" s="46"/>
      <c r="E29" s="58" t="s">
        <v>241</v>
      </c>
      <c r="F29" s="58"/>
      <c r="G29" s="58"/>
      <c r="H29" s="58">
        <f t="shared" si="2"/>
        <v>0</v>
      </c>
      <c r="I29" s="60"/>
      <c r="J29" s="58"/>
      <c r="K29" s="46"/>
    </row>
    <row r="30" spans="1:12" x14ac:dyDescent="0.25">
      <c r="A30" s="58">
        <v>12</v>
      </c>
      <c r="B30" s="46" t="s">
        <v>30</v>
      </c>
      <c r="C30" s="46"/>
      <c r="D30" s="46"/>
      <c r="E30" s="58" t="s">
        <v>247</v>
      </c>
      <c r="F30" s="58"/>
      <c r="G30" s="58"/>
      <c r="H30" s="58"/>
      <c r="I30" s="60"/>
      <c r="J30" s="58"/>
      <c r="K30" s="46"/>
      <c r="L30" s="63"/>
    </row>
    <row r="31" spans="1:12" x14ac:dyDescent="0.25">
      <c r="A31" s="58">
        <v>12</v>
      </c>
      <c r="B31" s="46" t="s">
        <v>87</v>
      </c>
      <c r="C31" s="53" t="str">
        <f>"APL DALIAN"</f>
        <v>APL DALIAN</v>
      </c>
      <c r="D31" s="46" t="s">
        <v>255</v>
      </c>
      <c r="E31" s="58" t="s">
        <v>37</v>
      </c>
      <c r="F31" s="58" t="s">
        <v>304</v>
      </c>
      <c r="G31" s="58"/>
      <c r="H31" s="58" t="str">
        <f>F31</f>
        <v>MAR 20 2017</v>
      </c>
      <c r="I31" s="60"/>
      <c r="J31" s="58" t="s">
        <v>305</v>
      </c>
      <c r="K31" s="53" t="s">
        <v>326</v>
      </c>
    </row>
    <row r="35" spans="1:11" ht="16.5" x14ac:dyDescent="0.25">
      <c r="A35" s="1" t="s">
        <v>0</v>
      </c>
      <c r="B35" s="1">
        <v>13</v>
      </c>
      <c r="C35" s="63"/>
      <c r="D35" s="63"/>
      <c r="E35" s="63"/>
      <c r="F35" s="63"/>
      <c r="G35" s="20"/>
      <c r="H35" s="63"/>
      <c r="I35" s="63"/>
      <c r="J35" s="63"/>
      <c r="K35" s="63"/>
    </row>
    <row r="36" spans="1:11" x14ac:dyDescent="0.25">
      <c r="A36" s="2" t="s">
        <v>1</v>
      </c>
      <c r="B36" s="63"/>
      <c r="C36" s="63"/>
      <c r="D36" s="63"/>
      <c r="E36" s="63"/>
      <c r="F36" s="63"/>
      <c r="G36" s="20"/>
      <c r="H36" s="63"/>
      <c r="I36" s="63"/>
      <c r="J36" s="63"/>
      <c r="K36" s="63"/>
    </row>
    <row r="37" spans="1:11" x14ac:dyDescent="0.25">
      <c r="A37" s="63"/>
      <c r="B37" s="63"/>
      <c r="C37" s="63"/>
      <c r="D37" s="63"/>
      <c r="E37" s="63"/>
      <c r="F37" s="63"/>
      <c r="G37" s="20"/>
      <c r="H37" s="63"/>
      <c r="I37" s="63"/>
      <c r="J37" s="63"/>
      <c r="K37" s="63"/>
    </row>
    <row r="38" spans="1:11" x14ac:dyDescent="0.25">
      <c r="A38" s="55" t="s">
        <v>0</v>
      </c>
      <c r="B38" s="56" t="s">
        <v>3</v>
      </c>
      <c r="C38" s="56" t="s">
        <v>4</v>
      </c>
      <c r="D38" s="57" t="s">
        <v>11</v>
      </c>
      <c r="E38" s="56" t="s">
        <v>5</v>
      </c>
      <c r="F38" s="56" t="s">
        <v>6</v>
      </c>
      <c r="G38" s="55" t="s">
        <v>9</v>
      </c>
      <c r="H38" s="56" t="s">
        <v>8</v>
      </c>
      <c r="I38" s="56" t="s">
        <v>10</v>
      </c>
      <c r="J38" s="56" t="s">
        <v>7</v>
      </c>
      <c r="K38" s="55" t="s">
        <v>2</v>
      </c>
    </row>
    <row r="39" spans="1:11" x14ac:dyDescent="0.25">
      <c r="A39" s="58">
        <v>13</v>
      </c>
      <c r="B39" s="46" t="s">
        <v>12</v>
      </c>
      <c r="C39" s="46" t="s">
        <v>293</v>
      </c>
      <c r="D39" s="46" t="s">
        <v>364</v>
      </c>
      <c r="E39" s="58" t="s">
        <v>33</v>
      </c>
      <c r="F39" s="58" t="s">
        <v>322</v>
      </c>
      <c r="G39" s="58"/>
      <c r="H39" s="58" t="s">
        <v>322</v>
      </c>
      <c r="I39" s="60"/>
      <c r="J39" s="58" t="s">
        <v>323</v>
      </c>
      <c r="K39" s="46" t="s">
        <v>310</v>
      </c>
    </row>
    <row r="40" spans="1:11" x14ac:dyDescent="0.25">
      <c r="A40" s="58">
        <v>13</v>
      </c>
      <c r="B40" s="46" t="s">
        <v>12</v>
      </c>
      <c r="C40" s="46" t="s">
        <v>293</v>
      </c>
      <c r="D40" s="46" t="s">
        <v>364</v>
      </c>
      <c r="E40" s="58" t="s">
        <v>180</v>
      </c>
      <c r="F40" s="58" t="s">
        <v>322</v>
      </c>
      <c r="G40" s="58"/>
      <c r="H40" s="58" t="s">
        <v>322</v>
      </c>
      <c r="I40" s="60"/>
      <c r="J40" s="58" t="s">
        <v>323</v>
      </c>
      <c r="K40" s="46" t="s">
        <v>310</v>
      </c>
    </row>
    <row r="41" spans="1:11" x14ac:dyDescent="0.25">
      <c r="A41" s="58">
        <v>13</v>
      </c>
      <c r="B41" s="46" t="s">
        <v>14</v>
      </c>
      <c r="C41" s="46"/>
      <c r="D41" s="46"/>
      <c r="E41" s="58" t="s">
        <v>33</v>
      </c>
      <c r="F41" s="58"/>
      <c r="G41" s="58"/>
      <c r="H41" s="58"/>
      <c r="I41" s="60"/>
      <c r="J41" s="58"/>
      <c r="K41" s="46"/>
    </row>
    <row r="42" spans="1:11" x14ac:dyDescent="0.25">
      <c r="A42" s="58">
        <v>13</v>
      </c>
      <c r="B42" s="46" t="s">
        <v>15</v>
      </c>
      <c r="C42" s="46" t="s">
        <v>16</v>
      </c>
      <c r="D42" s="46" t="s">
        <v>253</v>
      </c>
      <c r="E42" s="58" t="s">
        <v>33</v>
      </c>
      <c r="F42" s="58" t="s">
        <v>323</v>
      </c>
      <c r="G42" s="58"/>
      <c r="H42" s="58" t="s">
        <v>323</v>
      </c>
      <c r="I42" s="60"/>
      <c r="J42" s="58" t="s">
        <v>348</v>
      </c>
      <c r="K42" s="46" t="s">
        <v>311</v>
      </c>
    </row>
    <row r="43" spans="1:11" x14ac:dyDescent="0.25">
      <c r="A43" s="58">
        <v>13</v>
      </c>
      <c r="B43" s="46" t="s">
        <v>17</v>
      </c>
      <c r="C43" s="46" t="s">
        <v>260</v>
      </c>
      <c r="D43" s="46" t="s">
        <v>365</v>
      </c>
      <c r="E43" s="58" t="s">
        <v>190</v>
      </c>
      <c r="F43" s="58" t="s">
        <v>322</v>
      </c>
      <c r="G43" s="58"/>
      <c r="H43" s="58" t="s">
        <v>322</v>
      </c>
      <c r="I43" s="60"/>
      <c r="J43" s="58" t="s">
        <v>323</v>
      </c>
      <c r="K43" s="46" t="s">
        <v>312</v>
      </c>
    </row>
    <row r="44" spans="1:11" x14ac:dyDescent="0.25">
      <c r="A44" s="58">
        <v>13</v>
      </c>
      <c r="B44" s="46" t="s">
        <v>18</v>
      </c>
      <c r="C44" s="46" t="s">
        <v>320</v>
      </c>
      <c r="D44" s="20" t="s">
        <v>250</v>
      </c>
      <c r="E44" s="58" t="s">
        <v>190</v>
      </c>
      <c r="F44" s="58" t="s">
        <v>324</v>
      </c>
      <c r="G44" s="58"/>
      <c r="H44" s="58" t="s">
        <v>324</v>
      </c>
      <c r="I44" s="60"/>
      <c r="J44" s="58" t="s">
        <v>325</v>
      </c>
      <c r="K44" s="46" t="s">
        <v>313</v>
      </c>
    </row>
    <row r="45" spans="1:11" x14ac:dyDescent="0.25">
      <c r="A45" s="58">
        <v>13</v>
      </c>
      <c r="B45" s="46" t="s">
        <v>19</v>
      </c>
      <c r="C45" s="46" t="s">
        <v>249</v>
      </c>
      <c r="D45" s="46" t="s">
        <v>290</v>
      </c>
      <c r="E45" s="58" t="s">
        <v>33</v>
      </c>
      <c r="F45" s="58" t="s">
        <v>324</v>
      </c>
      <c r="G45" s="58"/>
      <c r="H45" s="58" t="s">
        <v>324</v>
      </c>
      <c r="I45" s="60"/>
      <c r="J45" s="58" t="s">
        <v>325</v>
      </c>
      <c r="K45" s="46" t="s">
        <v>314</v>
      </c>
    </row>
    <row r="46" spans="1:11" x14ac:dyDescent="0.25">
      <c r="A46" s="58">
        <v>13</v>
      </c>
      <c r="B46" s="46" t="s">
        <v>21</v>
      </c>
      <c r="C46" s="46" t="s">
        <v>271</v>
      </c>
      <c r="D46" s="46" t="s">
        <v>65</v>
      </c>
      <c r="E46" s="58" t="s">
        <v>190</v>
      </c>
      <c r="F46" s="58" t="s">
        <v>324</v>
      </c>
      <c r="G46" s="58"/>
      <c r="H46" s="58" t="s">
        <v>324</v>
      </c>
      <c r="I46" s="60"/>
      <c r="J46" s="58" t="s">
        <v>325</v>
      </c>
      <c r="K46" s="46" t="s">
        <v>315</v>
      </c>
    </row>
    <row r="47" spans="1:11" x14ac:dyDescent="0.25">
      <c r="A47" s="58">
        <v>13</v>
      </c>
      <c r="B47" s="46" t="s">
        <v>22</v>
      </c>
      <c r="C47" s="46" t="s">
        <v>45</v>
      </c>
      <c r="D47" s="46" t="s">
        <v>366</v>
      </c>
      <c r="E47" s="58" t="s">
        <v>33</v>
      </c>
      <c r="F47" s="58" t="s">
        <v>346</v>
      </c>
      <c r="G47" s="58"/>
      <c r="H47" s="58" t="s">
        <v>346</v>
      </c>
      <c r="I47" s="60"/>
      <c r="J47" s="58" t="s">
        <v>376</v>
      </c>
      <c r="K47" s="46" t="s">
        <v>316</v>
      </c>
    </row>
    <row r="48" spans="1:11" x14ac:dyDescent="0.25">
      <c r="A48" s="58">
        <v>13</v>
      </c>
      <c r="B48" s="46" t="s">
        <v>23</v>
      </c>
      <c r="C48" s="46" t="s">
        <v>321</v>
      </c>
      <c r="D48" s="46" t="s">
        <v>367</v>
      </c>
      <c r="E48" s="58" t="s">
        <v>190</v>
      </c>
      <c r="F48" s="58" t="s">
        <v>346</v>
      </c>
      <c r="G48" s="58"/>
      <c r="H48" s="58" t="s">
        <v>346</v>
      </c>
      <c r="I48" s="60"/>
      <c r="J48" s="58" t="s">
        <v>376</v>
      </c>
      <c r="K48" s="46" t="s">
        <v>317</v>
      </c>
    </row>
    <row r="49" spans="1:11" x14ac:dyDescent="0.25">
      <c r="A49" s="58">
        <v>13</v>
      </c>
      <c r="B49" s="46" t="s">
        <v>24</v>
      </c>
      <c r="C49" s="46" t="s">
        <v>47</v>
      </c>
      <c r="D49" s="46" t="s">
        <v>266</v>
      </c>
      <c r="E49" s="58" t="s">
        <v>33</v>
      </c>
      <c r="F49" s="58" t="s">
        <v>346</v>
      </c>
      <c r="G49" s="58"/>
      <c r="H49" s="58" t="s">
        <v>346</v>
      </c>
      <c r="I49" s="60"/>
      <c r="J49" s="58" t="s">
        <v>376</v>
      </c>
      <c r="K49" s="46" t="s">
        <v>318</v>
      </c>
    </row>
    <row r="50" spans="1:11" x14ac:dyDescent="0.25">
      <c r="A50" s="58">
        <v>13</v>
      </c>
      <c r="B50" s="46" t="s">
        <v>216</v>
      </c>
      <c r="C50" s="46" t="s">
        <v>25</v>
      </c>
      <c r="D50" s="46" t="s">
        <v>368</v>
      </c>
      <c r="E50" s="58" t="s">
        <v>36</v>
      </c>
      <c r="F50" s="58" t="s">
        <v>325</v>
      </c>
      <c r="G50" s="58"/>
      <c r="H50" s="58" t="s">
        <v>325</v>
      </c>
      <c r="I50" s="60"/>
      <c r="J50" s="58" t="s">
        <v>376</v>
      </c>
      <c r="K50" s="46" t="s">
        <v>319</v>
      </c>
    </row>
    <row r="51" spans="1:11" x14ac:dyDescent="0.25">
      <c r="A51" s="58">
        <v>13</v>
      </c>
      <c r="B51" s="46" t="s">
        <v>26</v>
      </c>
      <c r="C51" s="46" t="str">
        <f>"SATTHA BHUM"</f>
        <v>SATTHA BHUM</v>
      </c>
      <c r="D51" s="46" t="s">
        <v>369</v>
      </c>
      <c r="E51" s="58" t="s">
        <v>33</v>
      </c>
      <c r="F51" s="58" t="s">
        <v>325</v>
      </c>
      <c r="G51" s="58"/>
      <c r="H51" s="58" t="s">
        <v>325</v>
      </c>
      <c r="I51" s="60"/>
      <c r="J51" s="58" t="s">
        <v>376</v>
      </c>
      <c r="K51" s="46" t="s">
        <v>338</v>
      </c>
    </row>
    <row r="52" spans="1:11" x14ac:dyDescent="0.25">
      <c r="A52" s="58">
        <v>13</v>
      </c>
      <c r="B52" s="46" t="s">
        <v>27</v>
      </c>
      <c r="C52" s="46" t="str">
        <f>"SEASPAN HUDSON"</f>
        <v>SEASPAN HUDSON</v>
      </c>
      <c r="D52" s="46" t="s">
        <v>370</v>
      </c>
      <c r="E52" s="58" t="s">
        <v>190</v>
      </c>
      <c r="F52" s="58" t="s">
        <v>347</v>
      </c>
      <c r="G52" s="58"/>
      <c r="H52" s="58" t="s">
        <v>347</v>
      </c>
      <c r="I52" s="60"/>
      <c r="J52" s="58" t="s">
        <v>376</v>
      </c>
      <c r="K52" s="46" t="s">
        <v>339</v>
      </c>
    </row>
    <row r="53" spans="1:11" x14ac:dyDescent="0.25">
      <c r="A53" s="58">
        <v>13</v>
      </c>
      <c r="B53" s="46" t="s">
        <v>28</v>
      </c>
      <c r="C53" s="61" t="str">
        <f>"CSCL LIMA"</f>
        <v>CSCL LIMA</v>
      </c>
      <c r="D53" s="46" t="s">
        <v>371</v>
      </c>
      <c r="E53" s="58" t="s">
        <v>33</v>
      </c>
      <c r="F53" s="58" t="s">
        <v>347</v>
      </c>
      <c r="G53" s="58"/>
      <c r="H53" s="58" t="s">
        <v>347</v>
      </c>
      <c r="I53" s="60"/>
      <c r="J53" s="58" t="s">
        <v>376</v>
      </c>
      <c r="K53" s="62" t="s">
        <v>340</v>
      </c>
    </row>
    <row r="54" spans="1:11" x14ac:dyDescent="0.25">
      <c r="A54" s="58">
        <v>13</v>
      </c>
      <c r="B54" s="46" t="s">
        <v>29</v>
      </c>
      <c r="C54" s="46" t="str">
        <f t="shared" ref="C54:C55" si="3">"THANA BHUM"</f>
        <v>THANA BHUM</v>
      </c>
      <c r="D54" s="61" t="s">
        <v>289</v>
      </c>
      <c r="E54" s="58" t="s">
        <v>33</v>
      </c>
      <c r="F54" s="58" t="s">
        <v>325</v>
      </c>
      <c r="G54" s="58"/>
      <c r="H54" s="58" t="s">
        <v>325</v>
      </c>
      <c r="I54" s="60"/>
      <c r="J54" s="58" t="s">
        <v>376</v>
      </c>
      <c r="K54" s="46" t="s">
        <v>341</v>
      </c>
    </row>
    <row r="55" spans="1:11" x14ac:dyDescent="0.25">
      <c r="A55" s="58">
        <v>13</v>
      </c>
      <c r="B55" s="46" t="s">
        <v>29</v>
      </c>
      <c r="C55" s="46" t="str">
        <f t="shared" si="3"/>
        <v>THANA BHUM</v>
      </c>
      <c r="D55" s="46" t="s">
        <v>289</v>
      </c>
      <c r="E55" s="58" t="s">
        <v>37</v>
      </c>
      <c r="F55" s="58" t="s">
        <v>325</v>
      </c>
      <c r="G55" s="58"/>
      <c r="H55" s="58" t="s">
        <v>325</v>
      </c>
      <c r="I55" s="60"/>
      <c r="J55" s="58" t="s">
        <v>376</v>
      </c>
      <c r="K55" s="46" t="s">
        <v>341</v>
      </c>
    </row>
    <row r="56" spans="1:11" x14ac:dyDescent="0.25">
      <c r="A56" s="58">
        <v>13</v>
      </c>
      <c r="B56" s="46" t="s">
        <v>30</v>
      </c>
      <c r="C56" s="46" t="s">
        <v>343</v>
      </c>
      <c r="D56" s="46" t="s">
        <v>372</v>
      </c>
      <c r="E56" s="58" t="s">
        <v>264</v>
      </c>
      <c r="F56" s="58" t="s">
        <v>308</v>
      </c>
      <c r="G56" s="58"/>
      <c r="H56" s="58" t="s">
        <v>308</v>
      </c>
      <c r="I56" s="60"/>
      <c r="J56" s="58" t="s">
        <v>322</v>
      </c>
      <c r="K56" s="46" t="s">
        <v>342</v>
      </c>
    </row>
    <row r="57" spans="1:11" x14ac:dyDescent="0.25">
      <c r="A57" s="58">
        <v>13</v>
      </c>
      <c r="B57" s="46" t="s">
        <v>31</v>
      </c>
      <c r="C57" s="46" t="str">
        <f>"SATSUKI"</f>
        <v>SATSUKI</v>
      </c>
      <c r="D57" s="46" t="s">
        <v>373</v>
      </c>
      <c r="E57" s="58" t="s">
        <v>36</v>
      </c>
      <c r="F57" s="58" t="s">
        <v>348</v>
      </c>
      <c r="G57" s="58"/>
      <c r="H57" s="58" t="s">
        <v>348</v>
      </c>
      <c r="I57" s="60"/>
      <c r="J57" s="58" t="s">
        <v>324</v>
      </c>
      <c r="K57" s="46" t="s">
        <v>344</v>
      </c>
    </row>
    <row r="58" spans="1:11" x14ac:dyDescent="0.25">
      <c r="A58" s="58">
        <v>13</v>
      </c>
      <c r="B58" s="46" t="s">
        <v>32</v>
      </c>
      <c r="C58" s="46" t="str">
        <f t="shared" ref="C58" si="4">"AS RICCARDA"</f>
        <v>AS RICCARDA</v>
      </c>
      <c r="D58" s="46" t="s">
        <v>374</v>
      </c>
      <c r="E58" s="58" t="s">
        <v>36</v>
      </c>
      <c r="F58" s="58" t="s">
        <v>324</v>
      </c>
      <c r="G58" s="58"/>
      <c r="H58" s="58" t="s">
        <v>324</v>
      </c>
      <c r="I58" s="60"/>
      <c r="J58" s="58" t="s">
        <v>376</v>
      </c>
      <c r="K58" s="46" t="s">
        <v>345</v>
      </c>
    </row>
    <row r="59" spans="1:11" x14ac:dyDescent="0.25">
      <c r="A59" s="58">
        <v>13</v>
      </c>
      <c r="B59" s="46" t="s">
        <v>30</v>
      </c>
      <c r="C59" s="46"/>
      <c r="D59" s="46"/>
      <c r="E59" s="58" t="s">
        <v>241</v>
      </c>
      <c r="F59" s="58"/>
      <c r="G59" s="58"/>
      <c r="H59" s="58"/>
      <c r="I59" s="60"/>
      <c r="J59" s="58"/>
      <c r="K59" s="46"/>
    </row>
    <row r="60" spans="1:11" x14ac:dyDescent="0.25">
      <c r="A60" s="58">
        <v>13</v>
      </c>
      <c r="B60" s="46" t="s">
        <v>30</v>
      </c>
      <c r="C60" s="46" t="s">
        <v>124</v>
      </c>
      <c r="D60" s="46"/>
      <c r="E60" s="58" t="s">
        <v>241</v>
      </c>
      <c r="F60" s="58"/>
      <c r="G60" s="58"/>
      <c r="H60" s="58"/>
      <c r="I60" s="60"/>
      <c r="J60" s="58"/>
      <c r="K60" s="46"/>
    </row>
    <row r="61" spans="1:11" x14ac:dyDescent="0.25">
      <c r="A61" s="58">
        <v>13</v>
      </c>
      <c r="B61" s="46" t="s">
        <v>30</v>
      </c>
      <c r="C61" s="46"/>
      <c r="D61" s="46"/>
      <c r="E61" s="58" t="s">
        <v>247</v>
      </c>
      <c r="F61" s="58"/>
      <c r="G61" s="58"/>
      <c r="H61" s="58"/>
      <c r="I61" s="60"/>
      <c r="J61" s="58"/>
      <c r="K61" s="46"/>
    </row>
    <row r="62" spans="1:11" x14ac:dyDescent="0.25">
      <c r="A62" s="58">
        <v>13</v>
      </c>
      <c r="B62" s="46" t="s">
        <v>87</v>
      </c>
      <c r="C62" s="53" t="str">
        <f>"APL CAIRO"</f>
        <v>APL CAIRO</v>
      </c>
      <c r="D62" s="46" t="s">
        <v>375</v>
      </c>
      <c r="E62" s="58" t="s">
        <v>37</v>
      </c>
      <c r="F62" s="58" t="s">
        <v>322</v>
      </c>
      <c r="G62" s="58"/>
      <c r="H62" s="58" t="s">
        <v>322</v>
      </c>
      <c r="I62" s="60"/>
      <c r="J62" s="58" t="s">
        <v>323</v>
      </c>
      <c r="K62" s="53" t="s">
        <v>337</v>
      </c>
    </row>
    <row r="66" spans="1:11" ht="16.5" x14ac:dyDescent="0.25">
      <c r="A66" s="1" t="s">
        <v>0</v>
      </c>
      <c r="B66" s="1">
        <v>14</v>
      </c>
      <c r="C66" s="64"/>
      <c r="D66" s="64"/>
      <c r="E66" s="64"/>
      <c r="F66" s="64"/>
      <c r="G66" s="20"/>
      <c r="H66" s="64"/>
      <c r="I66" s="64"/>
      <c r="J66" s="64"/>
      <c r="K66" s="64"/>
    </row>
    <row r="67" spans="1:11" x14ac:dyDescent="0.25">
      <c r="A67" s="2" t="s">
        <v>1</v>
      </c>
      <c r="B67" s="64"/>
      <c r="C67" s="64"/>
      <c r="D67" s="64"/>
      <c r="E67" s="64"/>
      <c r="F67" s="64"/>
      <c r="G67" s="20"/>
      <c r="H67" s="64"/>
      <c r="I67" s="64"/>
      <c r="J67" s="64"/>
      <c r="K67" s="64"/>
    </row>
    <row r="68" spans="1:11" x14ac:dyDescent="0.25">
      <c r="A68" s="64"/>
      <c r="B68" s="64"/>
      <c r="C68" s="64"/>
      <c r="D68" s="64"/>
      <c r="E68" s="64"/>
      <c r="F68" s="64"/>
      <c r="G68" s="20"/>
      <c r="H68" s="64"/>
      <c r="I68" s="64"/>
      <c r="J68" s="64"/>
      <c r="K68" s="64"/>
    </row>
    <row r="69" spans="1:11" x14ac:dyDescent="0.25">
      <c r="A69" s="55" t="s">
        <v>0</v>
      </c>
      <c r="B69" s="56" t="s">
        <v>3</v>
      </c>
      <c r="C69" s="56" t="s">
        <v>4</v>
      </c>
      <c r="D69" s="57" t="s">
        <v>11</v>
      </c>
      <c r="E69" s="56" t="s">
        <v>5</v>
      </c>
      <c r="F69" s="56" t="s">
        <v>6</v>
      </c>
      <c r="G69" s="55" t="s">
        <v>9</v>
      </c>
      <c r="H69" s="56" t="s">
        <v>8</v>
      </c>
      <c r="I69" s="56" t="s">
        <v>10</v>
      </c>
      <c r="J69" s="56" t="s">
        <v>7</v>
      </c>
      <c r="K69" s="55" t="s">
        <v>2</v>
      </c>
    </row>
    <row r="70" spans="1:11" x14ac:dyDescent="0.25">
      <c r="A70" s="58">
        <v>14</v>
      </c>
      <c r="B70" s="46" t="s">
        <v>12</v>
      </c>
      <c r="C70" s="46" t="s">
        <v>293</v>
      </c>
      <c r="D70" s="46" t="s">
        <v>436</v>
      </c>
      <c r="E70" s="58" t="s">
        <v>33</v>
      </c>
      <c r="F70" s="58" t="s">
        <v>376</v>
      </c>
      <c r="G70" s="58"/>
      <c r="H70" s="58" t="s">
        <v>376</v>
      </c>
      <c r="I70" s="60"/>
      <c r="J70" s="58" t="s">
        <v>391</v>
      </c>
      <c r="K70" s="46" t="s">
        <v>377</v>
      </c>
    </row>
    <row r="71" spans="1:11" x14ac:dyDescent="0.25">
      <c r="A71" s="58">
        <v>14</v>
      </c>
      <c r="B71" s="46" t="s">
        <v>12</v>
      </c>
      <c r="C71" s="46" t="s">
        <v>293</v>
      </c>
      <c r="D71" s="46" t="s">
        <v>436</v>
      </c>
      <c r="E71" s="58" t="s">
        <v>180</v>
      </c>
      <c r="F71" s="58" t="s">
        <v>376</v>
      </c>
      <c r="G71" s="58"/>
      <c r="H71" s="58" t="s">
        <v>376</v>
      </c>
      <c r="I71" s="60"/>
      <c r="J71" s="58" t="s">
        <v>391</v>
      </c>
      <c r="K71" s="46" t="s">
        <v>377</v>
      </c>
    </row>
    <row r="72" spans="1:11" x14ac:dyDescent="0.25">
      <c r="A72" s="58">
        <v>14</v>
      </c>
      <c r="B72" s="46" t="s">
        <v>14</v>
      </c>
      <c r="C72" s="46"/>
      <c r="D72" s="46"/>
      <c r="E72" s="58" t="s">
        <v>33</v>
      </c>
      <c r="F72" s="58"/>
      <c r="G72" s="58"/>
      <c r="H72" s="58"/>
      <c r="I72" s="60"/>
      <c r="J72" s="58"/>
      <c r="K72" s="46"/>
    </row>
    <row r="73" spans="1:11" x14ac:dyDescent="0.25">
      <c r="A73" s="58">
        <v>14</v>
      </c>
      <c r="B73" s="46" t="s">
        <v>15</v>
      </c>
      <c r="C73" s="46" t="s">
        <v>41</v>
      </c>
      <c r="D73" s="46" t="s">
        <v>277</v>
      </c>
      <c r="E73" s="58" t="s">
        <v>33</v>
      </c>
      <c r="F73" s="58" t="s">
        <v>391</v>
      </c>
      <c r="G73" s="58"/>
      <c r="H73" s="58" t="s">
        <v>391</v>
      </c>
      <c r="I73" s="60"/>
      <c r="J73" s="58" t="s">
        <v>424</v>
      </c>
      <c r="K73" s="46" t="s">
        <v>378</v>
      </c>
    </row>
    <row r="74" spans="1:11" x14ac:dyDescent="0.25">
      <c r="A74" s="58">
        <v>14</v>
      </c>
      <c r="B74" s="46" t="s">
        <v>17</v>
      </c>
      <c r="C74" s="46" t="s">
        <v>387</v>
      </c>
      <c r="D74" s="46" t="s">
        <v>267</v>
      </c>
      <c r="E74" s="58" t="s">
        <v>190</v>
      </c>
      <c r="F74" s="58" t="s">
        <v>376</v>
      </c>
      <c r="G74" s="58"/>
      <c r="H74" s="58" t="s">
        <v>376</v>
      </c>
      <c r="I74" s="60"/>
      <c r="J74" s="58" t="s">
        <v>391</v>
      </c>
      <c r="K74" s="46" t="s">
        <v>379</v>
      </c>
    </row>
    <row r="75" spans="1:11" x14ac:dyDescent="0.25">
      <c r="A75" s="58">
        <v>14</v>
      </c>
      <c r="B75" s="46" t="s">
        <v>18</v>
      </c>
      <c r="C75" s="46" t="s">
        <v>390</v>
      </c>
      <c r="D75" s="20" t="s">
        <v>437</v>
      </c>
      <c r="E75" s="58" t="s">
        <v>190</v>
      </c>
      <c r="F75" s="58" t="s">
        <v>392</v>
      </c>
      <c r="G75" s="58"/>
      <c r="H75" s="58" t="s">
        <v>392</v>
      </c>
      <c r="I75" s="60"/>
      <c r="J75" s="58" t="s">
        <v>395</v>
      </c>
      <c r="K75" s="46" t="s">
        <v>380</v>
      </c>
    </row>
    <row r="76" spans="1:11" x14ac:dyDescent="0.25">
      <c r="A76" s="58">
        <v>14</v>
      </c>
      <c r="B76" s="46" t="s">
        <v>19</v>
      </c>
      <c r="C76" s="46" t="s">
        <v>16</v>
      </c>
      <c r="D76" s="46" t="s">
        <v>438</v>
      </c>
      <c r="E76" s="58" t="s">
        <v>33</v>
      </c>
      <c r="F76" s="58" t="s">
        <v>392</v>
      </c>
      <c r="G76" s="58"/>
      <c r="H76" s="58" t="s">
        <v>392</v>
      </c>
      <c r="I76" s="60"/>
      <c r="J76" s="58" t="s">
        <v>395</v>
      </c>
      <c r="K76" s="46" t="s">
        <v>381</v>
      </c>
    </row>
    <row r="77" spans="1:11" x14ac:dyDescent="0.25">
      <c r="A77" s="58">
        <v>14</v>
      </c>
      <c r="B77" s="46" t="s">
        <v>382</v>
      </c>
      <c r="C77" s="46" t="s">
        <v>461</v>
      </c>
      <c r="D77" s="46" t="s">
        <v>359</v>
      </c>
      <c r="E77" s="58" t="s">
        <v>190</v>
      </c>
      <c r="F77" s="58" t="s">
        <v>393</v>
      </c>
      <c r="G77" s="58"/>
      <c r="H77" s="58" t="s">
        <v>393</v>
      </c>
      <c r="I77" s="60"/>
      <c r="J77" s="58" t="s">
        <v>411</v>
      </c>
      <c r="K77" s="46" t="s">
        <v>460</v>
      </c>
    </row>
    <row r="78" spans="1:11" x14ac:dyDescent="0.25">
      <c r="A78" s="58">
        <v>14</v>
      </c>
      <c r="B78" s="46" t="s">
        <v>22</v>
      </c>
      <c r="C78" s="46" t="s">
        <v>130</v>
      </c>
      <c r="D78" s="46" t="s">
        <v>439</v>
      </c>
      <c r="E78" s="58" t="s">
        <v>33</v>
      </c>
      <c r="F78" s="58" t="s">
        <v>394</v>
      </c>
      <c r="G78" s="58"/>
      <c r="H78" s="58" t="s">
        <v>394</v>
      </c>
      <c r="I78" s="60"/>
      <c r="J78" s="58" t="s">
        <v>411</v>
      </c>
      <c r="K78" s="46" t="s">
        <v>383</v>
      </c>
    </row>
    <row r="79" spans="1:11" x14ac:dyDescent="0.25">
      <c r="A79" s="58">
        <v>14</v>
      </c>
      <c r="B79" s="46" t="s">
        <v>23</v>
      </c>
      <c r="C79" s="46" t="s">
        <v>388</v>
      </c>
      <c r="D79" s="46" t="s">
        <v>258</v>
      </c>
      <c r="E79" s="58" t="s">
        <v>190</v>
      </c>
      <c r="F79" s="58" t="s">
        <v>394</v>
      </c>
      <c r="G79" s="58"/>
      <c r="H79" s="58" t="s">
        <v>394</v>
      </c>
      <c r="I79" s="60"/>
      <c r="J79" s="58" t="s">
        <v>411</v>
      </c>
      <c r="K79" s="46" t="s">
        <v>384</v>
      </c>
    </row>
    <row r="80" spans="1:11" x14ac:dyDescent="0.25">
      <c r="A80" s="58">
        <v>14</v>
      </c>
      <c r="B80" s="46" t="s">
        <v>24</v>
      </c>
      <c r="C80" s="46" t="s">
        <v>389</v>
      </c>
      <c r="D80" s="46" t="s">
        <v>440</v>
      </c>
      <c r="E80" s="58" t="s">
        <v>33</v>
      </c>
      <c r="F80" s="58" t="s">
        <v>394</v>
      </c>
      <c r="G80" s="58"/>
      <c r="H80" s="58" t="s">
        <v>394</v>
      </c>
      <c r="I80" s="60"/>
      <c r="J80" s="58" t="s">
        <v>411</v>
      </c>
      <c r="K80" s="46" t="s">
        <v>385</v>
      </c>
    </row>
    <row r="81" spans="1:11" x14ac:dyDescent="0.25">
      <c r="A81" s="58">
        <v>14</v>
      </c>
      <c r="B81" s="46" t="s">
        <v>216</v>
      </c>
      <c r="C81" s="46" t="s">
        <v>25</v>
      </c>
      <c r="D81" s="46" t="s">
        <v>441</v>
      </c>
      <c r="E81" s="58" t="s">
        <v>36</v>
      </c>
      <c r="F81" s="58" t="s">
        <v>395</v>
      </c>
      <c r="G81" s="58"/>
      <c r="H81" s="58" t="s">
        <v>395</v>
      </c>
      <c r="I81" s="60"/>
      <c r="J81" s="58" t="s">
        <v>411</v>
      </c>
      <c r="K81" s="46" t="s">
        <v>386</v>
      </c>
    </row>
    <row r="82" spans="1:11" x14ac:dyDescent="0.25">
      <c r="A82" s="58">
        <v>14</v>
      </c>
      <c r="B82" s="46" t="s">
        <v>26</v>
      </c>
      <c r="C82" s="46" t="str">
        <f>"NEW HAMPSHIRE TRADER"</f>
        <v>NEW HAMPSHIRE TRADER</v>
      </c>
      <c r="D82" s="46" t="s">
        <v>442</v>
      </c>
      <c r="E82" s="58" t="s">
        <v>33</v>
      </c>
      <c r="F82" s="58" t="s">
        <v>424</v>
      </c>
      <c r="G82" s="58"/>
      <c r="H82" s="58" t="s">
        <v>424</v>
      </c>
      <c r="I82" s="60"/>
      <c r="J82" s="58" t="s">
        <v>392</v>
      </c>
      <c r="K82" s="46" t="s">
        <v>417</v>
      </c>
    </row>
    <row r="83" spans="1:11" x14ac:dyDescent="0.25">
      <c r="A83" s="58">
        <v>14</v>
      </c>
      <c r="B83" s="46" t="s">
        <v>27</v>
      </c>
      <c r="C83" s="46" t="str">
        <f>"NYK ORION"</f>
        <v>NYK ORION</v>
      </c>
      <c r="D83" s="46" t="s">
        <v>259</v>
      </c>
      <c r="E83" s="58" t="s">
        <v>190</v>
      </c>
      <c r="F83" s="58" t="s">
        <v>393</v>
      </c>
      <c r="G83" s="58"/>
      <c r="H83" s="58" t="s">
        <v>393</v>
      </c>
      <c r="I83" s="60"/>
      <c r="J83" s="58" t="s">
        <v>411</v>
      </c>
      <c r="K83" s="46" t="s">
        <v>418</v>
      </c>
    </row>
    <row r="84" spans="1:11" x14ac:dyDescent="0.25">
      <c r="A84" s="58">
        <v>14</v>
      </c>
      <c r="B84" s="46" t="s">
        <v>28</v>
      </c>
      <c r="C84" s="61" t="str">
        <f>"KOTA PURI"</f>
        <v>KOTA PURI</v>
      </c>
      <c r="D84" s="46" t="s">
        <v>443</v>
      </c>
      <c r="E84" s="58" t="s">
        <v>33</v>
      </c>
      <c r="F84" s="58" t="s">
        <v>393</v>
      </c>
      <c r="G84" s="58"/>
      <c r="H84" s="58" t="s">
        <v>393</v>
      </c>
      <c r="I84" s="60"/>
      <c r="J84" s="58" t="s">
        <v>411</v>
      </c>
      <c r="K84" s="62" t="s">
        <v>419</v>
      </c>
    </row>
    <row r="85" spans="1:11" x14ac:dyDescent="0.25">
      <c r="A85" s="58">
        <v>14</v>
      </c>
      <c r="B85" s="46" t="s">
        <v>29</v>
      </c>
      <c r="C85" s="46" t="str">
        <f t="shared" ref="C85:C86" si="5">"THANA BHUM"</f>
        <v>THANA BHUM</v>
      </c>
      <c r="D85" s="61" t="s">
        <v>444</v>
      </c>
      <c r="E85" s="58" t="s">
        <v>33</v>
      </c>
      <c r="F85" s="58" t="s">
        <v>395</v>
      </c>
      <c r="G85" s="58"/>
      <c r="H85" s="58" t="s">
        <v>395</v>
      </c>
      <c r="I85" s="60"/>
      <c r="J85" s="58" t="s">
        <v>411</v>
      </c>
      <c r="K85" s="46" t="s">
        <v>420</v>
      </c>
    </row>
    <row r="86" spans="1:11" x14ac:dyDescent="0.25">
      <c r="A86" s="58">
        <v>14</v>
      </c>
      <c r="B86" s="46" t="s">
        <v>29</v>
      </c>
      <c r="C86" s="46" t="str">
        <f t="shared" si="5"/>
        <v>THANA BHUM</v>
      </c>
      <c r="D86" s="46" t="s">
        <v>444</v>
      </c>
      <c r="E86" s="58" t="s">
        <v>37</v>
      </c>
      <c r="F86" s="58" t="s">
        <v>395</v>
      </c>
      <c r="G86" s="58"/>
      <c r="H86" s="58" t="s">
        <v>395</v>
      </c>
      <c r="I86" s="60"/>
      <c r="J86" s="58" t="s">
        <v>411</v>
      </c>
      <c r="K86" s="46" t="s">
        <v>420</v>
      </c>
    </row>
    <row r="87" spans="1:11" x14ac:dyDescent="0.25">
      <c r="A87" s="58">
        <v>14</v>
      </c>
      <c r="B87" s="46" t="s">
        <v>30</v>
      </c>
      <c r="C87" s="46" t="str">
        <f>"HAIAN SONG"</f>
        <v>HAIAN SONG</v>
      </c>
      <c r="D87" s="46" t="s">
        <v>445</v>
      </c>
      <c r="E87" s="58" t="s">
        <v>264</v>
      </c>
      <c r="F87" s="58" t="s">
        <v>346</v>
      </c>
      <c r="G87" s="58"/>
      <c r="H87" s="58" t="s">
        <v>346</v>
      </c>
      <c r="I87" s="60"/>
      <c r="J87" s="58" t="s">
        <v>376</v>
      </c>
      <c r="K87" s="46" t="s">
        <v>421</v>
      </c>
    </row>
    <row r="88" spans="1:11" x14ac:dyDescent="0.25">
      <c r="A88" s="58">
        <v>14</v>
      </c>
      <c r="B88" s="46" t="s">
        <v>31</v>
      </c>
      <c r="C88" s="46" t="str">
        <f>"SUZURAN"</f>
        <v>SUZURAN</v>
      </c>
      <c r="D88" s="46" t="s">
        <v>446</v>
      </c>
      <c r="E88" s="58" t="s">
        <v>36</v>
      </c>
      <c r="F88" s="58" t="s">
        <v>424</v>
      </c>
      <c r="G88" s="58"/>
      <c r="H88" s="58" t="s">
        <v>424</v>
      </c>
      <c r="I88" s="60"/>
      <c r="J88" s="58" t="s">
        <v>392</v>
      </c>
      <c r="K88" s="46" t="s">
        <v>422</v>
      </c>
    </row>
    <row r="89" spans="1:11" x14ac:dyDescent="0.25">
      <c r="A89" s="58">
        <v>14</v>
      </c>
      <c r="B89" s="46" t="s">
        <v>32</v>
      </c>
      <c r="C89" s="46" t="str">
        <f t="shared" ref="C89" si="6">"AS RICCARDA"</f>
        <v>AS RICCARDA</v>
      </c>
      <c r="D89" s="46" t="s">
        <v>447</v>
      </c>
      <c r="E89" s="58" t="s">
        <v>36</v>
      </c>
      <c r="F89" s="58" t="s">
        <v>392</v>
      </c>
      <c r="G89" s="58"/>
      <c r="H89" s="58" t="s">
        <v>392</v>
      </c>
      <c r="I89" s="60"/>
      <c r="J89" s="58" t="s">
        <v>395</v>
      </c>
      <c r="K89" s="46" t="s">
        <v>423</v>
      </c>
    </row>
    <row r="90" spans="1:11" x14ac:dyDescent="0.25">
      <c r="A90" s="58">
        <v>14</v>
      </c>
      <c r="B90" s="46" t="s">
        <v>30</v>
      </c>
      <c r="C90" s="46"/>
      <c r="D90" s="46"/>
      <c r="E90" s="58" t="s">
        <v>241</v>
      </c>
      <c r="F90" s="58"/>
      <c r="G90" s="58"/>
      <c r="H90" s="58"/>
      <c r="I90" s="60"/>
      <c r="J90" s="58"/>
      <c r="K90" s="46"/>
    </row>
    <row r="91" spans="1:11" x14ac:dyDescent="0.25">
      <c r="A91" s="58">
        <v>14</v>
      </c>
      <c r="B91" s="46" t="s">
        <v>30</v>
      </c>
      <c r="C91" s="46" t="s">
        <v>124</v>
      </c>
      <c r="D91" s="46"/>
      <c r="E91" s="58" t="s">
        <v>241</v>
      </c>
      <c r="F91" s="58"/>
      <c r="G91" s="58"/>
      <c r="H91" s="58"/>
      <c r="I91" s="60"/>
      <c r="J91" s="58"/>
      <c r="K91" s="46"/>
    </row>
    <row r="92" spans="1:11" x14ac:dyDescent="0.25">
      <c r="A92" s="58">
        <v>14</v>
      </c>
      <c r="B92" s="46" t="s">
        <v>30</v>
      </c>
      <c r="C92" s="46"/>
      <c r="D92" s="46"/>
      <c r="E92" s="58" t="s">
        <v>247</v>
      </c>
      <c r="F92" s="58"/>
      <c r="G92" s="58"/>
      <c r="H92" s="58"/>
      <c r="I92" s="60"/>
      <c r="J92" s="58"/>
      <c r="K92" s="46"/>
    </row>
    <row r="93" spans="1:11" x14ac:dyDescent="0.25">
      <c r="A93" s="58">
        <v>14</v>
      </c>
      <c r="B93" s="46" t="s">
        <v>87</v>
      </c>
      <c r="C93" s="53" t="str">
        <f>"APL PUSAN"</f>
        <v>APL PUSAN</v>
      </c>
      <c r="D93" s="46" t="s">
        <v>448</v>
      </c>
      <c r="E93" s="58" t="s">
        <v>37</v>
      </c>
      <c r="F93" s="58" t="s">
        <v>376</v>
      </c>
      <c r="G93" s="58"/>
      <c r="H93" s="58" t="s">
        <v>376</v>
      </c>
      <c r="I93" s="60"/>
      <c r="J93" s="58" t="s">
        <v>391</v>
      </c>
      <c r="K93" s="53" t="s">
        <v>416</v>
      </c>
    </row>
    <row r="94" spans="1:11" x14ac:dyDescent="0.25">
      <c r="A94" s="58">
        <v>14</v>
      </c>
      <c r="B94" s="46" t="s">
        <v>462</v>
      </c>
      <c r="C94" s="53" t="s">
        <v>464</v>
      </c>
      <c r="D94" s="46" t="s">
        <v>465</v>
      </c>
      <c r="E94" s="58" t="s">
        <v>190</v>
      </c>
      <c r="F94" s="58" t="s">
        <v>394</v>
      </c>
      <c r="G94" s="58"/>
      <c r="H94" s="58" t="s">
        <v>394</v>
      </c>
      <c r="I94" s="60"/>
      <c r="J94" s="58" t="s">
        <v>411</v>
      </c>
      <c r="K94" s="53" t="s">
        <v>463</v>
      </c>
    </row>
    <row r="97" spans="1:11" ht="16.5" x14ac:dyDescent="0.25">
      <c r="A97" s="1" t="s">
        <v>0</v>
      </c>
      <c r="B97" s="1">
        <v>15</v>
      </c>
      <c r="C97" s="64"/>
      <c r="D97" s="64"/>
      <c r="E97" s="64"/>
      <c r="F97" s="64"/>
      <c r="G97" s="20"/>
      <c r="H97" s="64"/>
      <c r="I97" s="64"/>
      <c r="J97" s="64"/>
      <c r="K97" s="64"/>
    </row>
    <row r="98" spans="1:11" x14ac:dyDescent="0.25">
      <c r="A98" s="2" t="s">
        <v>1</v>
      </c>
      <c r="B98" s="64"/>
      <c r="C98" s="64"/>
      <c r="D98" s="64"/>
      <c r="E98" s="64"/>
      <c r="F98" s="64"/>
      <c r="G98" s="20"/>
      <c r="H98" s="64"/>
      <c r="I98" s="64"/>
      <c r="J98" s="64"/>
      <c r="K98" s="64"/>
    </row>
    <row r="99" spans="1:11" x14ac:dyDescent="0.25">
      <c r="A99" s="64"/>
      <c r="B99" s="64"/>
      <c r="C99" s="64"/>
      <c r="D99" s="64"/>
      <c r="E99" s="64"/>
      <c r="F99" s="64"/>
      <c r="G99" s="20"/>
      <c r="H99" s="64"/>
      <c r="I99" s="64"/>
      <c r="J99" s="64"/>
      <c r="K99" s="64"/>
    </row>
    <row r="100" spans="1:11" x14ac:dyDescent="0.25">
      <c r="A100" s="55" t="s">
        <v>0</v>
      </c>
      <c r="B100" s="56" t="s">
        <v>3</v>
      </c>
      <c r="C100" s="56" t="s">
        <v>4</v>
      </c>
      <c r="D100" s="57" t="s">
        <v>11</v>
      </c>
      <c r="E100" s="56" t="s">
        <v>5</v>
      </c>
      <c r="F100" s="56" t="s">
        <v>6</v>
      </c>
      <c r="G100" s="55" t="s">
        <v>9</v>
      </c>
      <c r="H100" s="56" t="s">
        <v>8</v>
      </c>
      <c r="I100" s="56" t="s">
        <v>10</v>
      </c>
      <c r="J100" s="56" t="s">
        <v>7</v>
      </c>
      <c r="K100" s="55" t="s">
        <v>2</v>
      </c>
    </row>
    <row r="101" spans="1:11" x14ac:dyDescent="0.25">
      <c r="A101" s="58">
        <v>15</v>
      </c>
      <c r="B101" s="46" t="s">
        <v>12</v>
      </c>
      <c r="C101" s="46" t="s">
        <v>293</v>
      </c>
      <c r="D101" s="46" t="s">
        <v>449</v>
      </c>
      <c r="E101" s="58" t="s">
        <v>33</v>
      </c>
      <c r="F101" s="58" t="s">
        <v>411</v>
      </c>
      <c r="G101" s="58"/>
      <c r="H101" s="58" t="s">
        <v>411</v>
      </c>
      <c r="I101" s="60"/>
      <c r="J101" s="58" t="s">
        <v>412</v>
      </c>
      <c r="K101" s="46" t="s">
        <v>396</v>
      </c>
    </row>
    <row r="102" spans="1:11" x14ac:dyDescent="0.25">
      <c r="A102" s="58">
        <v>15</v>
      </c>
      <c r="B102" s="46" t="s">
        <v>12</v>
      </c>
      <c r="C102" s="46" t="s">
        <v>293</v>
      </c>
      <c r="D102" s="46" t="s">
        <v>449</v>
      </c>
      <c r="E102" s="58" t="s">
        <v>180</v>
      </c>
      <c r="F102" s="58" t="s">
        <v>411</v>
      </c>
      <c r="G102" s="58"/>
      <c r="H102" s="58" t="s">
        <v>411</v>
      </c>
      <c r="I102" s="60"/>
      <c r="J102" s="58" t="s">
        <v>412</v>
      </c>
      <c r="K102" s="46" t="s">
        <v>396</v>
      </c>
    </row>
    <row r="103" spans="1:11" x14ac:dyDescent="0.25">
      <c r="A103" s="58">
        <v>15</v>
      </c>
      <c r="B103" s="46" t="s">
        <v>14</v>
      </c>
      <c r="C103" s="46"/>
      <c r="D103" s="46"/>
      <c r="E103" s="58" t="s">
        <v>33</v>
      </c>
      <c r="F103" s="58"/>
      <c r="G103" s="58"/>
      <c r="H103" s="58"/>
      <c r="I103" s="60"/>
      <c r="J103" s="58"/>
      <c r="K103" s="46"/>
    </row>
    <row r="104" spans="1:11" x14ac:dyDescent="0.25">
      <c r="A104" s="58">
        <v>15</v>
      </c>
      <c r="B104" s="46" t="s">
        <v>15</v>
      </c>
      <c r="C104" s="46" t="s">
        <v>249</v>
      </c>
      <c r="D104" s="46" t="s">
        <v>257</v>
      </c>
      <c r="E104" s="58" t="s">
        <v>33</v>
      </c>
      <c r="F104" s="58" t="s">
        <v>412</v>
      </c>
      <c r="G104" s="58"/>
      <c r="H104" s="58" t="s">
        <v>412</v>
      </c>
      <c r="I104" s="60"/>
      <c r="J104" s="58" t="s">
        <v>433</v>
      </c>
      <c r="K104" s="46" t="s">
        <v>397</v>
      </c>
    </row>
    <row r="105" spans="1:11" x14ac:dyDescent="0.25">
      <c r="A105" s="58">
        <v>15</v>
      </c>
      <c r="B105" s="46" t="s">
        <v>17</v>
      </c>
      <c r="C105" s="46" t="s">
        <v>399</v>
      </c>
      <c r="D105" s="46" t="s">
        <v>450</v>
      </c>
      <c r="E105" s="58" t="s">
        <v>190</v>
      </c>
      <c r="F105" s="58" t="s">
        <v>411</v>
      </c>
      <c r="G105" s="58"/>
      <c r="H105" s="58" t="s">
        <v>411</v>
      </c>
      <c r="I105" s="60"/>
      <c r="J105" s="58" t="s">
        <v>412</v>
      </c>
      <c r="K105" s="46" t="s">
        <v>398</v>
      </c>
    </row>
    <row r="106" spans="1:11" x14ac:dyDescent="0.25">
      <c r="A106" s="58">
        <v>15</v>
      </c>
      <c r="B106" s="46" t="s">
        <v>400</v>
      </c>
      <c r="C106" s="46" t="s">
        <v>401</v>
      </c>
      <c r="D106" s="66" t="s">
        <v>152</v>
      </c>
      <c r="E106" s="58" t="s">
        <v>190</v>
      </c>
      <c r="F106" s="58" t="s">
        <v>411</v>
      </c>
      <c r="G106" s="58"/>
      <c r="H106" s="58" t="s">
        <v>411</v>
      </c>
      <c r="I106" s="60"/>
      <c r="J106" s="58" t="s">
        <v>412</v>
      </c>
      <c r="K106" s="46" t="s">
        <v>402</v>
      </c>
    </row>
    <row r="107" spans="1:11" x14ac:dyDescent="0.25">
      <c r="A107" s="58">
        <v>15</v>
      </c>
      <c r="B107" s="46" t="s">
        <v>19</v>
      </c>
      <c r="C107" s="46" t="s">
        <v>41</v>
      </c>
      <c r="D107" s="46" t="s">
        <v>251</v>
      </c>
      <c r="E107" s="58" t="s">
        <v>33</v>
      </c>
      <c r="F107" s="58" t="s">
        <v>413</v>
      </c>
      <c r="G107" s="58"/>
      <c r="H107" s="58" t="s">
        <v>413</v>
      </c>
      <c r="I107" s="60"/>
      <c r="J107" s="58" t="s">
        <v>415</v>
      </c>
      <c r="K107" s="46" t="s">
        <v>403</v>
      </c>
    </row>
    <row r="108" spans="1:11" x14ac:dyDescent="0.25">
      <c r="A108" s="58">
        <v>15</v>
      </c>
      <c r="B108" s="46" t="s">
        <v>409</v>
      </c>
      <c r="C108" s="46" t="s">
        <v>410</v>
      </c>
      <c r="D108" s="46" t="s">
        <v>281</v>
      </c>
      <c r="E108" s="58" t="s">
        <v>190</v>
      </c>
      <c r="F108" s="58" t="s">
        <v>413</v>
      </c>
      <c r="G108" s="58"/>
      <c r="H108" s="58" t="s">
        <v>413</v>
      </c>
      <c r="I108" s="60"/>
      <c r="J108" s="58" t="s">
        <v>415</v>
      </c>
      <c r="K108" s="46" t="s">
        <v>404</v>
      </c>
    </row>
    <row r="109" spans="1:11" x14ac:dyDescent="0.25">
      <c r="A109" s="58">
        <v>15</v>
      </c>
      <c r="B109" s="46" t="s">
        <v>22</v>
      </c>
      <c r="C109" s="46" t="s">
        <v>296</v>
      </c>
      <c r="D109" s="46" t="s">
        <v>451</v>
      </c>
      <c r="E109" s="58" t="s">
        <v>33</v>
      </c>
      <c r="F109" s="58" t="s">
        <v>414</v>
      </c>
      <c r="G109" s="58"/>
      <c r="H109" s="58" t="s">
        <v>414</v>
      </c>
      <c r="I109" s="60"/>
      <c r="J109" s="58" t="s">
        <v>459</v>
      </c>
      <c r="K109" s="46" t="s">
        <v>405</v>
      </c>
    </row>
    <row r="110" spans="1:11" x14ac:dyDescent="0.25">
      <c r="A110" s="58">
        <v>15</v>
      </c>
      <c r="B110" s="46" t="s">
        <v>23</v>
      </c>
      <c r="C110" s="46" t="s">
        <v>209</v>
      </c>
      <c r="D110" s="46" t="s">
        <v>257</v>
      </c>
      <c r="E110" s="58" t="s">
        <v>190</v>
      </c>
      <c r="F110" s="58" t="s">
        <v>414</v>
      </c>
      <c r="G110" s="58"/>
      <c r="H110" s="58" t="s">
        <v>414</v>
      </c>
      <c r="I110" s="60"/>
      <c r="J110" s="58" t="s">
        <v>459</v>
      </c>
      <c r="K110" s="46" t="s">
        <v>406</v>
      </c>
    </row>
    <row r="111" spans="1:11" x14ac:dyDescent="0.25">
      <c r="A111" s="58">
        <v>15</v>
      </c>
      <c r="B111" s="46" t="s">
        <v>24</v>
      </c>
      <c r="C111" s="46" t="s">
        <v>213</v>
      </c>
      <c r="D111" s="46" t="s">
        <v>452</v>
      </c>
      <c r="E111" s="58" t="s">
        <v>33</v>
      </c>
      <c r="F111" s="58" t="s">
        <v>414</v>
      </c>
      <c r="G111" s="58"/>
      <c r="H111" s="58" t="s">
        <v>414</v>
      </c>
      <c r="I111" s="60"/>
      <c r="J111" s="58" t="s">
        <v>459</v>
      </c>
      <c r="K111" s="46" t="s">
        <v>407</v>
      </c>
    </row>
    <row r="112" spans="1:11" x14ac:dyDescent="0.25">
      <c r="A112" s="58">
        <v>15</v>
      </c>
      <c r="B112" s="46" t="s">
        <v>216</v>
      </c>
      <c r="C112" s="46" t="s">
        <v>25</v>
      </c>
      <c r="D112" s="46" t="s">
        <v>453</v>
      </c>
      <c r="E112" s="58" t="s">
        <v>36</v>
      </c>
      <c r="F112" s="58" t="s">
        <v>415</v>
      </c>
      <c r="G112" s="58"/>
      <c r="H112" s="58" t="s">
        <v>415</v>
      </c>
      <c r="I112" s="60"/>
      <c r="J112" s="58" t="s">
        <v>459</v>
      </c>
      <c r="K112" s="46" t="s">
        <v>408</v>
      </c>
    </row>
    <row r="113" spans="1:11" x14ac:dyDescent="0.25">
      <c r="A113" s="58">
        <v>15</v>
      </c>
      <c r="B113" s="46" t="s">
        <v>26</v>
      </c>
      <c r="C113" s="46" t="str">
        <f>"OLIVIA"</f>
        <v>OLIVIA</v>
      </c>
      <c r="D113" s="46" t="s">
        <v>262</v>
      </c>
      <c r="E113" s="58" t="s">
        <v>33</v>
      </c>
      <c r="F113" s="58" t="s">
        <v>433</v>
      </c>
      <c r="G113" s="58"/>
      <c r="H113" s="58" t="s">
        <v>433</v>
      </c>
      <c r="I113" s="60"/>
      <c r="J113" s="58" t="s">
        <v>413</v>
      </c>
      <c r="K113" s="46" t="s">
        <v>426</v>
      </c>
    </row>
    <row r="114" spans="1:11" x14ac:dyDescent="0.25">
      <c r="A114" s="58">
        <v>15</v>
      </c>
      <c r="B114" s="46" t="s">
        <v>435</v>
      </c>
      <c r="C114" s="46" t="str">
        <f>"CMA CGM AMERIGO VESPUCCI"</f>
        <v>CMA CGM AMERIGO VESPUCCI</v>
      </c>
      <c r="D114" s="46" t="s">
        <v>454</v>
      </c>
      <c r="E114" s="58" t="s">
        <v>190</v>
      </c>
      <c r="F114" s="58" t="s">
        <v>434</v>
      </c>
      <c r="G114" s="58"/>
      <c r="H114" s="58" t="s">
        <v>434</v>
      </c>
      <c r="I114" s="60"/>
      <c r="J114" s="58" t="s">
        <v>459</v>
      </c>
      <c r="K114" s="46" t="s">
        <v>427</v>
      </c>
    </row>
    <row r="115" spans="1:11" x14ac:dyDescent="0.25">
      <c r="A115" s="58">
        <v>15</v>
      </c>
      <c r="B115" s="46" t="s">
        <v>28</v>
      </c>
      <c r="C115" s="61" t="str">
        <f>"PONTRESINA"</f>
        <v>PONTRESINA</v>
      </c>
      <c r="D115" s="46" t="s">
        <v>455</v>
      </c>
      <c r="E115" s="58" t="s">
        <v>33</v>
      </c>
      <c r="F115" s="58" t="s">
        <v>434</v>
      </c>
      <c r="G115" s="58"/>
      <c r="H115" s="58" t="s">
        <v>434</v>
      </c>
      <c r="I115" s="60"/>
      <c r="J115" s="58" t="s">
        <v>459</v>
      </c>
      <c r="K115" s="62" t="s">
        <v>428</v>
      </c>
    </row>
    <row r="116" spans="1:11" x14ac:dyDescent="0.25">
      <c r="A116" s="58">
        <v>15</v>
      </c>
      <c r="B116" s="46" t="s">
        <v>29</v>
      </c>
      <c r="C116" s="46" t="str">
        <f t="shared" ref="C116:C117" si="7">"THANA BHUM"</f>
        <v>THANA BHUM</v>
      </c>
      <c r="D116" s="46" t="s">
        <v>456</v>
      </c>
      <c r="E116" s="58" t="s">
        <v>33</v>
      </c>
      <c r="F116" s="58" t="s">
        <v>415</v>
      </c>
      <c r="G116" s="58"/>
      <c r="H116" s="58" t="s">
        <v>415</v>
      </c>
      <c r="I116" s="60"/>
      <c r="J116" s="58" t="s">
        <v>459</v>
      </c>
      <c r="K116" s="46" t="s">
        <v>429</v>
      </c>
    </row>
    <row r="117" spans="1:11" x14ac:dyDescent="0.25">
      <c r="A117" s="58">
        <v>15</v>
      </c>
      <c r="B117" s="46" t="s">
        <v>29</v>
      </c>
      <c r="C117" s="46" t="str">
        <f t="shared" si="7"/>
        <v>THANA BHUM</v>
      </c>
      <c r="D117" s="46" t="s">
        <v>456</v>
      </c>
      <c r="E117" s="58" t="s">
        <v>37</v>
      </c>
      <c r="F117" s="58" t="s">
        <v>415</v>
      </c>
      <c r="G117" s="58"/>
      <c r="H117" s="58" t="s">
        <v>415</v>
      </c>
      <c r="I117" s="60"/>
      <c r="J117" s="58" t="s">
        <v>459</v>
      </c>
      <c r="K117" s="46" t="s">
        <v>429</v>
      </c>
    </row>
    <row r="118" spans="1:11" x14ac:dyDescent="0.25">
      <c r="A118" s="58">
        <v>15</v>
      </c>
      <c r="B118" s="46" t="s">
        <v>30</v>
      </c>
      <c r="C118" s="46" t="str">
        <f>"HAIAN SONG"</f>
        <v>HAIAN SONG</v>
      </c>
      <c r="D118" s="46" t="s">
        <v>372</v>
      </c>
      <c r="E118" s="58" t="s">
        <v>264</v>
      </c>
      <c r="F118" s="58" t="s">
        <v>411</v>
      </c>
      <c r="G118" s="58"/>
      <c r="H118" s="58" t="s">
        <v>411</v>
      </c>
      <c r="I118" s="60"/>
      <c r="J118" s="58" t="s">
        <v>412</v>
      </c>
      <c r="K118" s="46" t="s">
        <v>430</v>
      </c>
    </row>
    <row r="119" spans="1:11" x14ac:dyDescent="0.25">
      <c r="A119" s="58">
        <v>15</v>
      </c>
      <c r="B119" s="46" t="s">
        <v>31</v>
      </c>
      <c r="C119" s="46" t="str">
        <f>"SUMIRE"</f>
        <v>SUMIRE</v>
      </c>
      <c r="D119" s="46" t="s">
        <v>457</v>
      </c>
      <c r="E119" s="58" t="s">
        <v>36</v>
      </c>
      <c r="F119" s="58" t="s">
        <v>433</v>
      </c>
      <c r="G119" s="58"/>
      <c r="H119" s="58" t="s">
        <v>433</v>
      </c>
      <c r="I119" s="60"/>
      <c r="J119" s="58" t="s">
        <v>433</v>
      </c>
      <c r="K119" s="46" t="s">
        <v>431</v>
      </c>
    </row>
    <row r="120" spans="1:11" x14ac:dyDescent="0.25">
      <c r="A120" s="58">
        <v>15</v>
      </c>
      <c r="B120" s="46" t="s">
        <v>32</v>
      </c>
      <c r="C120" s="46" t="str">
        <f t="shared" ref="C120" si="8">"AS RICCARDA"</f>
        <v>AS RICCARDA</v>
      </c>
      <c r="D120" s="46" t="s">
        <v>458</v>
      </c>
      <c r="E120" s="58" t="s">
        <v>36</v>
      </c>
      <c r="F120" s="58" t="s">
        <v>413</v>
      </c>
      <c r="G120" s="58"/>
      <c r="H120" s="58" t="s">
        <v>413</v>
      </c>
      <c r="I120" s="60"/>
      <c r="J120" s="58" t="s">
        <v>415</v>
      </c>
      <c r="K120" s="46" t="s">
        <v>432</v>
      </c>
    </row>
    <row r="121" spans="1:11" x14ac:dyDescent="0.25">
      <c r="A121" s="58">
        <v>15</v>
      </c>
      <c r="B121" s="46" t="s">
        <v>30</v>
      </c>
      <c r="C121" s="46"/>
      <c r="D121" s="46"/>
      <c r="E121" s="58" t="s">
        <v>241</v>
      </c>
      <c r="F121" s="58"/>
      <c r="G121" s="58"/>
      <c r="H121" s="58"/>
      <c r="I121" s="60"/>
      <c r="J121" s="58"/>
      <c r="K121" s="46"/>
    </row>
    <row r="122" spans="1:11" x14ac:dyDescent="0.25">
      <c r="A122" s="58">
        <v>15</v>
      </c>
      <c r="B122" s="46" t="s">
        <v>30</v>
      </c>
      <c r="C122" s="46"/>
      <c r="D122" s="46"/>
      <c r="E122" s="58" t="s">
        <v>241</v>
      </c>
      <c r="F122" s="58"/>
      <c r="G122" s="58"/>
      <c r="H122" s="58"/>
      <c r="I122" s="60"/>
      <c r="J122" s="58"/>
      <c r="K122" s="46"/>
    </row>
    <row r="123" spans="1:11" x14ac:dyDescent="0.25">
      <c r="A123" s="58">
        <v>15</v>
      </c>
      <c r="B123" s="46" t="s">
        <v>30</v>
      </c>
      <c r="C123" s="46"/>
      <c r="D123" s="46"/>
      <c r="E123" s="58" t="s">
        <v>247</v>
      </c>
      <c r="F123" s="58"/>
      <c r="G123" s="58"/>
      <c r="H123" s="58"/>
      <c r="I123" s="60"/>
      <c r="J123" s="58"/>
      <c r="K123" s="46"/>
    </row>
    <row r="124" spans="1:11" x14ac:dyDescent="0.25">
      <c r="A124" s="58">
        <v>15</v>
      </c>
      <c r="B124" s="46" t="s">
        <v>87</v>
      </c>
      <c r="C124" s="53" t="str">
        <f>"APL DALIAN"</f>
        <v>APL DALIAN</v>
      </c>
      <c r="D124" s="46" t="s">
        <v>252</v>
      </c>
      <c r="E124" s="58" t="s">
        <v>37</v>
      </c>
      <c r="F124" s="58" t="s">
        <v>411</v>
      </c>
      <c r="G124" s="58"/>
      <c r="H124" s="58" t="s">
        <v>411</v>
      </c>
      <c r="I124" s="60"/>
      <c r="J124" s="58" t="s">
        <v>412</v>
      </c>
      <c r="K124" s="53" t="s">
        <v>425</v>
      </c>
    </row>
    <row r="128" spans="1:11" ht="16.5" x14ac:dyDescent="0.25">
      <c r="A128" s="1" t="s">
        <v>0</v>
      </c>
      <c r="B128" s="1">
        <v>16</v>
      </c>
      <c r="C128" s="65"/>
      <c r="D128" s="65"/>
      <c r="E128" s="65"/>
      <c r="F128" s="65"/>
      <c r="G128" s="20"/>
      <c r="H128" s="65"/>
      <c r="I128" s="65"/>
      <c r="J128" s="65"/>
      <c r="K128" s="65"/>
    </row>
    <row r="129" spans="1:11" x14ac:dyDescent="0.25">
      <c r="A129" s="2" t="s">
        <v>1</v>
      </c>
      <c r="B129" s="65"/>
      <c r="C129" s="65"/>
      <c r="D129" s="65"/>
      <c r="E129" s="65"/>
      <c r="F129" s="65"/>
      <c r="G129" s="20"/>
      <c r="H129" s="65"/>
      <c r="I129" s="65"/>
      <c r="J129" s="65"/>
      <c r="K129" s="65"/>
    </row>
    <row r="130" spans="1:11" x14ac:dyDescent="0.25">
      <c r="A130" s="65"/>
      <c r="B130" s="65"/>
      <c r="C130" s="65"/>
      <c r="D130" s="65"/>
      <c r="E130" s="65"/>
      <c r="F130" s="65"/>
      <c r="G130" s="20"/>
      <c r="H130" s="65"/>
      <c r="I130" s="65"/>
      <c r="J130" s="65"/>
      <c r="K130" s="65"/>
    </row>
    <row r="131" spans="1:11" x14ac:dyDescent="0.25">
      <c r="A131" s="55" t="s">
        <v>0</v>
      </c>
      <c r="B131" s="56" t="s">
        <v>3</v>
      </c>
      <c r="C131" s="56" t="s">
        <v>4</v>
      </c>
      <c r="D131" s="57" t="s">
        <v>11</v>
      </c>
      <c r="E131" s="56" t="s">
        <v>5</v>
      </c>
      <c r="F131" s="56" t="s">
        <v>6</v>
      </c>
      <c r="G131" s="55" t="s">
        <v>9</v>
      </c>
      <c r="H131" s="56" t="s">
        <v>8</v>
      </c>
      <c r="I131" s="56" t="s">
        <v>10</v>
      </c>
      <c r="J131" s="56" t="s">
        <v>7</v>
      </c>
      <c r="K131" s="55" t="s">
        <v>2</v>
      </c>
    </row>
    <row r="132" spans="1:11" x14ac:dyDescent="0.25">
      <c r="A132" s="58">
        <v>16</v>
      </c>
      <c r="B132" s="46" t="s">
        <v>12</v>
      </c>
      <c r="C132" s="46" t="s">
        <v>293</v>
      </c>
      <c r="D132" s="46" t="s">
        <v>516</v>
      </c>
      <c r="E132" s="58" t="s">
        <v>33</v>
      </c>
      <c r="F132" s="58" t="s">
        <v>459</v>
      </c>
      <c r="G132" s="58"/>
      <c r="H132" s="58" t="s">
        <v>459</v>
      </c>
      <c r="I132" s="60"/>
      <c r="J132" s="58" t="s">
        <v>482</v>
      </c>
      <c r="K132" s="46" t="s">
        <v>466</v>
      </c>
    </row>
    <row r="133" spans="1:11" x14ac:dyDescent="0.25">
      <c r="A133" s="58">
        <v>16</v>
      </c>
      <c r="B133" s="46" t="s">
        <v>12</v>
      </c>
      <c r="C133" s="46" t="s">
        <v>293</v>
      </c>
      <c r="D133" s="46" t="s">
        <v>516</v>
      </c>
      <c r="E133" s="58" t="s">
        <v>180</v>
      </c>
      <c r="F133" s="58" t="s">
        <v>459</v>
      </c>
      <c r="G133" s="58"/>
      <c r="H133" s="58" t="s">
        <v>459</v>
      </c>
      <c r="I133" s="60"/>
      <c r="J133" s="58" t="s">
        <v>482</v>
      </c>
      <c r="K133" s="46" t="s">
        <v>466</v>
      </c>
    </row>
    <row r="134" spans="1:11" x14ac:dyDescent="0.25">
      <c r="A134" s="58">
        <v>16</v>
      </c>
      <c r="B134" s="46" t="s">
        <v>14</v>
      </c>
      <c r="C134" s="46"/>
      <c r="D134" s="46"/>
      <c r="E134" s="58" t="s">
        <v>33</v>
      </c>
      <c r="F134" s="58"/>
      <c r="G134" s="58"/>
      <c r="H134" s="58"/>
      <c r="I134" s="60"/>
      <c r="J134" s="58"/>
      <c r="K134" s="46"/>
    </row>
    <row r="135" spans="1:11" x14ac:dyDescent="0.25">
      <c r="A135" s="58">
        <v>16</v>
      </c>
      <c r="B135" s="46" t="s">
        <v>15</v>
      </c>
      <c r="C135" s="46" t="s">
        <v>16</v>
      </c>
      <c r="D135" s="46" t="s">
        <v>262</v>
      </c>
      <c r="E135" s="58" t="s">
        <v>33</v>
      </c>
      <c r="F135" s="58" t="s">
        <v>482</v>
      </c>
      <c r="G135" s="58"/>
      <c r="H135" s="58" t="s">
        <v>482</v>
      </c>
      <c r="I135" s="60"/>
      <c r="J135" s="58" t="s">
        <v>514</v>
      </c>
      <c r="K135" s="46" t="s">
        <v>467</v>
      </c>
    </row>
    <row r="136" spans="1:11" x14ac:dyDescent="0.25">
      <c r="A136" s="58">
        <v>16</v>
      </c>
      <c r="B136" s="46" t="s">
        <v>17</v>
      </c>
      <c r="C136" s="46" t="s">
        <v>188</v>
      </c>
      <c r="D136" s="46" t="s">
        <v>517</v>
      </c>
      <c r="E136" s="58" t="s">
        <v>190</v>
      </c>
      <c r="F136" s="58" t="s">
        <v>459</v>
      </c>
      <c r="G136" s="58"/>
      <c r="H136" s="58" t="s">
        <v>459</v>
      </c>
      <c r="I136" s="60"/>
      <c r="J136" s="58" t="s">
        <v>482</v>
      </c>
      <c r="K136" s="46" t="s">
        <v>468</v>
      </c>
    </row>
    <row r="137" spans="1:11" x14ac:dyDescent="0.25">
      <c r="A137" s="58">
        <v>16</v>
      </c>
      <c r="B137" s="46" t="s">
        <v>400</v>
      </c>
      <c r="C137" s="46"/>
      <c r="D137" s="66"/>
      <c r="E137" s="58" t="s">
        <v>190</v>
      </c>
      <c r="F137" s="58" t="s">
        <v>459</v>
      </c>
      <c r="G137" s="58"/>
      <c r="H137" s="58" t="s">
        <v>459</v>
      </c>
      <c r="I137" s="60"/>
      <c r="J137" s="58" t="s">
        <v>482</v>
      </c>
      <c r="K137" s="46" t="s">
        <v>469</v>
      </c>
    </row>
    <row r="138" spans="1:11" x14ac:dyDescent="0.25">
      <c r="A138" s="58">
        <v>16</v>
      </c>
      <c r="B138" s="46" t="s">
        <v>478</v>
      </c>
      <c r="C138" s="46" t="s">
        <v>479</v>
      </c>
      <c r="D138" s="46" t="s">
        <v>64</v>
      </c>
      <c r="E138" s="58" t="s">
        <v>190</v>
      </c>
      <c r="F138" s="58" t="s">
        <v>459</v>
      </c>
      <c r="G138" s="58"/>
      <c r="H138" s="58" t="s">
        <v>459</v>
      </c>
      <c r="I138" s="60"/>
      <c r="J138" s="58" t="s">
        <v>482</v>
      </c>
      <c r="K138" s="46" t="s">
        <v>470</v>
      </c>
    </row>
    <row r="139" spans="1:11" x14ac:dyDescent="0.25">
      <c r="A139" s="58">
        <v>16</v>
      </c>
      <c r="B139" s="46" t="s">
        <v>19</v>
      </c>
      <c r="C139" s="46" t="s">
        <v>249</v>
      </c>
      <c r="D139" s="46" t="s">
        <v>518</v>
      </c>
      <c r="E139" s="58" t="s">
        <v>33</v>
      </c>
      <c r="F139" s="58" t="s">
        <v>483</v>
      </c>
      <c r="G139" s="58"/>
      <c r="H139" s="58" t="s">
        <v>483</v>
      </c>
      <c r="I139" s="60"/>
      <c r="J139" s="58" t="s">
        <v>515</v>
      </c>
      <c r="K139" s="46" t="s">
        <v>471</v>
      </c>
    </row>
    <row r="140" spans="1:11" x14ac:dyDescent="0.25">
      <c r="A140" s="58">
        <v>16</v>
      </c>
      <c r="B140" s="46" t="s">
        <v>382</v>
      </c>
      <c r="C140" s="46" t="s">
        <v>480</v>
      </c>
      <c r="D140" s="46" t="s">
        <v>519</v>
      </c>
      <c r="E140" s="58" t="s">
        <v>190</v>
      </c>
      <c r="F140" s="58" t="s">
        <v>483</v>
      </c>
      <c r="G140" s="58"/>
      <c r="H140" s="58" t="s">
        <v>483</v>
      </c>
      <c r="I140" s="60"/>
      <c r="J140" s="58" t="s">
        <v>515</v>
      </c>
      <c r="K140" s="46" t="s">
        <v>472</v>
      </c>
    </row>
    <row r="141" spans="1:11" x14ac:dyDescent="0.25">
      <c r="A141" s="58">
        <v>16</v>
      </c>
      <c r="B141" s="46" t="s">
        <v>22</v>
      </c>
      <c r="C141" s="46" t="s">
        <v>45</v>
      </c>
      <c r="D141" s="46" t="s">
        <v>520</v>
      </c>
      <c r="E141" s="58" t="s">
        <v>33</v>
      </c>
      <c r="F141" s="58" t="s">
        <v>484</v>
      </c>
      <c r="G141" s="58"/>
      <c r="H141" s="58" t="s">
        <v>484</v>
      </c>
      <c r="I141" s="60"/>
      <c r="J141" s="58" t="s">
        <v>501</v>
      </c>
      <c r="K141" s="46" t="s">
        <v>473</v>
      </c>
    </row>
    <row r="142" spans="1:11" x14ac:dyDescent="0.25">
      <c r="A142" s="58">
        <v>16</v>
      </c>
      <c r="B142" s="46" t="s">
        <v>23</v>
      </c>
      <c r="C142" s="46" t="s">
        <v>46</v>
      </c>
      <c r="D142" s="46" t="s">
        <v>521</v>
      </c>
      <c r="E142" s="58" t="s">
        <v>190</v>
      </c>
      <c r="F142" s="58" t="s">
        <v>484</v>
      </c>
      <c r="G142" s="58"/>
      <c r="H142" s="58" t="s">
        <v>484</v>
      </c>
      <c r="I142" s="60"/>
      <c r="J142" s="58" t="s">
        <v>501</v>
      </c>
      <c r="K142" s="46" t="s">
        <v>474</v>
      </c>
    </row>
    <row r="143" spans="1:11" x14ac:dyDescent="0.25">
      <c r="A143" s="58">
        <v>16</v>
      </c>
      <c r="B143" s="46" t="s">
        <v>24</v>
      </c>
      <c r="C143" s="46" t="s">
        <v>47</v>
      </c>
      <c r="D143" s="46" t="s">
        <v>287</v>
      </c>
      <c r="E143" s="58" t="s">
        <v>33</v>
      </c>
      <c r="F143" s="58" t="s">
        <v>484</v>
      </c>
      <c r="G143" s="58"/>
      <c r="H143" s="58" t="s">
        <v>484</v>
      </c>
      <c r="I143" s="60"/>
      <c r="J143" s="58" t="s">
        <v>501</v>
      </c>
      <c r="K143" s="46" t="s">
        <v>475</v>
      </c>
    </row>
    <row r="144" spans="1:11" x14ac:dyDescent="0.25">
      <c r="A144" s="58">
        <v>16</v>
      </c>
      <c r="B144" s="46" t="s">
        <v>462</v>
      </c>
      <c r="C144" s="46" t="s">
        <v>481</v>
      </c>
      <c r="D144" s="46" t="s">
        <v>522</v>
      </c>
      <c r="E144" s="58" t="s">
        <v>190</v>
      </c>
      <c r="F144" s="58" t="s">
        <v>484</v>
      </c>
      <c r="G144" s="58"/>
      <c r="H144" s="58" t="s">
        <v>484</v>
      </c>
      <c r="I144" s="60"/>
      <c r="J144" s="58" t="s">
        <v>501</v>
      </c>
      <c r="K144" s="46" t="s">
        <v>476</v>
      </c>
    </row>
    <row r="145" spans="1:11" x14ac:dyDescent="0.25">
      <c r="A145" s="58">
        <v>16</v>
      </c>
      <c r="B145" s="46" t="s">
        <v>39</v>
      </c>
      <c r="C145" s="46" t="s">
        <v>25</v>
      </c>
      <c r="D145" s="46" t="s">
        <v>523</v>
      </c>
      <c r="E145" s="58" t="s">
        <v>36</v>
      </c>
      <c r="F145" s="58" t="s">
        <v>485</v>
      </c>
      <c r="G145" s="58"/>
      <c r="H145" s="58" t="s">
        <v>485</v>
      </c>
      <c r="I145" s="60"/>
      <c r="J145" s="58" t="s">
        <v>501</v>
      </c>
      <c r="K145" s="46" t="s">
        <v>477</v>
      </c>
    </row>
    <row r="146" spans="1:11" x14ac:dyDescent="0.25">
      <c r="A146" s="58">
        <v>16</v>
      </c>
      <c r="B146" s="46" t="s">
        <v>26</v>
      </c>
      <c r="C146" s="61" t="s">
        <v>331</v>
      </c>
      <c r="D146" s="46" t="s">
        <v>258</v>
      </c>
      <c r="E146" s="58" t="s">
        <v>33</v>
      </c>
      <c r="F146" s="58" t="s">
        <v>514</v>
      </c>
      <c r="G146" s="58"/>
      <c r="H146" s="58" t="s">
        <v>514</v>
      </c>
      <c r="I146" s="60"/>
      <c r="J146" s="58" t="s">
        <v>483</v>
      </c>
      <c r="K146" s="62" t="s">
        <v>507</v>
      </c>
    </row>
    <row r="147" spans="1:11" x14ac:dyDescent="0.25">
      <c r="A147" s="58">
        <v>16</v>
      </c>
      <c r="B147" s="46" t="s">
        <v>435</v>
      </c>
      <c r="C147" s="46" t="str">
        <f>"CMA CGM ALASKA"</f>
        <v>CMA CGM ALASKA</v>
      </c>
      <c r="D147" s="46" t="s">
        <v>358</v>
      </c>
      <c r="E147" s="58" t="s">
        <v>190</v>
      </c>
      <c r="F147" s="58" t="s">
        <v>485</v>
      </c>
      <c r="G147" s="58"/>
      <c r="H147" s="58" t="s">
        <v>485</v>
      </c>
      <c r="I147" s="60"/>
      <c r="J147" s="58" t="s">
        <v>501</v>
      </c>
      <c r="K147" s="46" t="s">
        <v>508</v>
      </c>
    </row>
    <row r="148" spans="1:11" x14ac:dyDescent="0.25">
      <c r="A148" s="58">
        <v>16</v>
      </c>
      <c r="B148" s="46" t="s">
        <v>28</v>
      </c>
      <c r="C148" s="46" t="str">
        <f>"CSCL CALLAO"</f>
        <v>CSCL CALLAO</v>
      </c>
      <c r="D148" s="46" t="s">
        <v>524</v>
      </c>
      <c r="E148" s="58" t="s">
        <v>33</v>
      </c>
      <c r="F148" s="58" t="s">
        <v>485</v>
      </c>
      <c r="G148" s="58"/>
      <c r="H148" s="58" t="s">
        <v>485</v>
      </c>
      <c r="I148" s="60"/>
      <c r="J148" s="58" t="s">
        <v>501</v>
      </c>
      <c r="K148" s="46" t="s">
        <v>509</v>
      </c>
    </row>
    <row r="149" spans="1:11" x14ac:dyDescent="0.25">
      <c r="A149" s="58">
        <v>16</v>
      </c>
      <c r="B149" s="46" t="s">
        <v>29</v>
      </c>
      <c r="C149" s="46" t="str">
        <f t="shared" ref="C149:C150" si="9">"THANA BHUM"</f>
        <v>THANA BHUM</v>
      </c>
      <c r="D149" s="46" t="s">
        <v>525</v>
      </c>
      <c r="E149" s="58" t="s">
        <v>33</v>
      </c>
      <c r="F149" s="58" t="s">
        <v>515</v>
      </c>
      <c r="G149" s="58"/>
      <c r="H149" s="58" t="s">
        <v>515</v>
      </c>
      <c r="I149" s="60"/>
      <c r="J149" s="58" t="s">
        <v>501</v>
      </c>
      <c r="K149" s="46" t="s">
        <v>510</v>
      </c>
    </row>
    <row r="150" spans="1:11" s="65" customFormat="1" x14ac:dyDescent="0.25">
      <c r="A150" s="58">
        <v>16</v>
      </c>
      <c r="B150" s="46" t="s">
        <v>29</v>
      </c>
      <c r="C150" s="46" t="str">
        <f t="shared" si="9"/>
        <v>THANA BHUM</v>
      </c>
      <c r="D150" s="46" t="s">
        <v>525</v>
      </c>
      <c r="E150" s="58" t="s">
        <v>37</v>
      </c>
      <c r="F150" s="58" t="s">
        <v>515</v>
      </c>
      <c r="G150" s="58"/>
      <c r="H150" s="58" t="s">
        <v>515</v>
      </c>
      <c r="I150" s="60"/>
      <c r="J150" s="58" t="s">
        <v>501</v>
      </c>
      <c r="K150" s="46" t="s">
        <v>510</v>
      </c>
    </row>
    <row r="151" spans="1:11" x14ac:dyDescent="0.25">
      <c r="A151" s="58">
        <v>16</v>
      </c>
      <c r="B151" s="46" t="s">
        <v>30</v>
      </c>
      <c r="C151" s="46" t="str">
        <f>"HAIAN SONG"</f>
        <v>HAIAN SONG</v>
      </c>
      <c r="D151" s="46" t="s">
        <v>526</v>
      </c>
      <c r="E151" s="58" t="s">
        <v>264</v>
      </c>
      <c r="F151" s="58" t="s">
        <v>459</v>
      </c>
      <c r="G151" s="58"/>
      <c r="H151" s="58" t="s">
        <v>459</v>
      </c>
      <c r="I151" s="60"/>
      <c r="J151" s="58" t="s">
        <v>482</v>
      </c>
      <c r="K151" s="46" t="s">
        <v>511</v>
      </c>
    </row>
    <row r="152" spans="1:11" x14ac:dyDescent="0.25">
      <c r="A152" s="58">
        <v>16</v>
      </c>
      <c r="B152" s="46" t="s">
        <v>31</v>
      </c>
      <c r="C152" s="46" t="str">
        <f>"SATSUKI"</f>
        <v>SATSUKI</v>
      </c>
      <c r="D152" s="46" t="s">
        <v>527</v>
      </c>
      <c r="E152" s="58" t="s">
        <v>36</v>
      </c>
      <c r="F152" s="58" t="s">
        <v>514</v>
      </c>
      <c r="G152" s="58"/>
      <c r="H152" s="58" t="s">
        <v>514</v>
      </c>
      <c r="I152" s="60"/>
      <c r="J152" s="58" t="s">
        <v>483</v>
      </c>
      <c r="K152" s="46" t="s">
        <v>512</v>
      </c>
    </row>
    <row r="153" spans="1:11" s="65" customFormat="1" x14ac:dyDescent="0.25">
      <c r="A153" s="58">
        <v>16</v>
      </c>
      <c r="B153" s="46" t="s">
        <v>32</v>
      </c>
      <c r="C153" s="46" t="str">
        <f t="shared" ref="C153" si="10">"AS RICCARDA"</f>
        <v>AS RICCARDA</v>
      </c>
      <c r="D153" s="46" t="s">
        <v>254</v>
      </c>
      <c r="E153" s="58" t="s">
        <v>36</v>
      </c>
      <c r="F153" s="58" t="s">
        <v>483</v>
      </c>
      <c r="G153" s="58"/>
      <c r="H153" s="58" t="s">
        <v>483</v>
      </c>
      <c r="I153" s="60"/>
      <c r="J153" s="58" t="s">
        <v>515</v>
      </c>
      <c r="K153" s="46" t="s">
        <v>513</v>
      </c>
    </row>
    <row r="154" spans="1:11" x14ac:dyDescent="0.25">
      <c r="A154" s="58">
        <v>16</v>
      </c>
      <c r="B154" s="46" t="s">
        <v>87</v>
      </c>
      <c r="C154" s="46" t="str">
        <f>"APL CAIRO"</f>
        <v>APL CAIRO</v>
      </c>
      <c r="D154" s="46" t="s">
        <v>528</v>
      </c>
      <c r="E154" s="58" t="s">
        <v>37</v>
      </c>
      <c r="F154" s="58" t="s">
        <v>459</v>
      </c>
      <c r="G154" s="58"/>
      <c r="H154" s="58" t="s">
        <v>459</v>
      </c>
      <c r="I154" s="60"/>
      <c r="J154" s="58" t="s">
        <v>482</v>
      </c>
      <c r="K154" s="46" t="s">
        <v>506</v>
      </c>
    </row>
    <row r="158" spans="1:11" ht="16.5" x14ac:dyDescent="0.25">
      <c r="A158" s="1" t="s">
        <v>0</v>
      </c>
      <c r="B158" s="1">
        <v>17</v>
      </c>
      <c r="C158" s="65"/>
      <c r="D158" s="65"/>
      <c r="E158" s="65"/>
      <c r="F158" s="65"/>
      <c r="G158" s="20"/>
      <c r="H158" s="65"/>
      <c r="I158" s="65"/>
      <c r="J158" s="65"/>
      <c r="K158" s="65"/>
    </row>
    <row r="159" spans="1:11" x14ac:dyDescent="0.25">
      <c r="A159" s="2" t="s">
        <v>1</v>
      </c>
      <c r="B159" s="65"/>
      <c r="C159" s="65"/>
      <c r="D159" s="65"/>
      <c r="E159" s="65"/>
      <c r="F159" s="65"/>
      <c r="G159" s="20"/>
      <c r="H159" s="65"/>
      <c r="I159" s="65"/>
      <c r="J159" s="65"/>
      <c r="K159" s="65"/>
    </row>
    <row r="160" spans="1:11" x14ac:dyDescent="0.25">
      <c r="A160" s="65"/>
      <c r="B160" s="65"/>
      <c r="C160" s="65"/>
      <c r="D160" s="65"/>
      <c r="E160" s="65"/>
      <c r="F160" s="65"/>
      <c r="G160" s="20"/>
      <c r="H160" s="65"/>
      <c r="I160" s="65"/>
      <c r="J160" s="65"/>
      <c r="K160" s="65"/>
    </row>
    <row r="161" spans="1:11" x14ac:dyDescent="0.25">
      <c r="A161" s="55" t="s">
        <v>0</v>
      </c>
      <c r="B161" s="56" t="s">
        <v>3</v>
      </c>
      <c r="C161" s="56" t="s">
        <v>4</v>
      </c>
      <c r="D161" s="57" t="s">
        <v>11</v>
      </c>
      <c r="E161" s="56" t="s">
        <v>5</v>
      </c>
      <c r="F161" s="56" t="s">
        <v>6</v>
      </c>
      <c r="G161" s="55" t="s">
        <v>9</v>
      </c>
      <c r="H161" s="56" t="s">
        <v>8</v>
      </c>
      <c r="I161" s="56" t="s">
        <v>10</v>
      </c>
      <c r="J161" s="56" t="s">
        <v>7</v>
      </c>
      <c r="K161" s="55" t="s">
        <v>2</v>
      </c>
    </row>
    <row r="162" spans="1:11" x14ac:dyDescent="0.25">
      <c r="A162" s="58">
        <v>17</v>
      </c>
      <c r="B162" s="46" t="s">
        <v>12</v>
      </c>
      <c r="C162" s="46" t="s">
        <v>293</v>
      </c>
      <c r="D162" s="46" t="s">
        <v>539</v>
      </c>
      <c r="E162" s="58" t="s">
        <v>33</v>
      </c>
      <c r="F162" s="58" t="s">
        <v>501</v>
      </c>
      <c r="G162" s="58"/>
      <c r="H162" s="58" t="s">
        <v>501</v>
      </c>
      <c r="I162" s="60"/>
      <c r="J162" s="58" t="s">
        <v>502</v>
      </c>
      <c r="K162" s="46" t="s">
        <v>486</v>
      </c>
    </row>
    <row r="163" spans="1:11" x14ac:dyDescent="0.25">
      <c r="A163" s="58">
        <v>17</v>
      </c>
      <c r="B163" s="46" t="s">
        <v>12</v>
      </c>
      <c r="C163" s="46" t="s">
        <v>293</v>
      </c>
      <c r="D163" s="46" t="s">
        <v>539</v>
      </c>
      <c r="E163" s="58" t="s">
        <v>180</v>
      </c>
      <c r="F163" s="58" t="s">
        <v>501</v>
      </c>
      <c r="G163" s="58"/>
      <c r="H163" s="58" t="s">
        <v>501</v>
      </c>
      <c r="I163" s="60"/>
      <c r="J163" s="58" t="s">
        <v>502</v>
      </c>
      <c r="K163" s="46" t="s">
        <v>486</v>
      </c>
    </row>
    <row r="164" spans="1:11" x14ac:dyDescent="0.25">
      <c r="A164" s="58">
        <v>17</v>
      </c>
      <c r="B164" s="46" t="s">
        <v>14</v>
      </c>
      <c r="C164" s="46"/>
      <c r="D164" s="46"/>
      <c r="E164" s="58" t="s">
        <v>33</v>
      </c>
      <c r="F164" s="58"/>
      <c r="G164" s="58"/>
      <c r="H164" s="58"/>
      <c r="I164" s="60"/>
      <c r="J164" s="58"/>
      <c r="K164" s="46"/>
    </row>
    <row r="165" spans="1:11" x14ac:dyDescent="0.25">
      <c r="A165" s="58">
        <v>17</v>
      </c>
      <c r="B165" s="46" t="s">
        <v>15</v>
      </c>
      <c r="C165" s="46" t="s">
        <v>128</v>
      </c>
      <c r="D165" s="46" t="s">
        <v>68</v>
      </c>
      <c r="E165" s="58" t="s">
        <v>33</v>
      </c>
      <c r="F165" s="58" t="s">
        <v>502</v>
      </c>
      <c r="G165" s="58"/>
      <c r="H165" s="58" t="s">
        <v>502</v>
      </c>
      <c r="I165" s="60"/>
      <c r="J165" s="58" t="s">
        <v>537</v>
      </c>
      <c r="K165" s="46" t="s">
        <v>487</v>
      </c>
    </row>
    <row r="166" spans="1:11" x14ac:dyDescent="0.25">
      <c r="A166" s="58">
        <v>17</v>
      </c>
      <c r="B166" s="46" t="s">
        <v>17</v>
      </c>
      <c r="C166" s="46" t="s">
        <v>42</v>
      </c>
      <c r="D166" s="46" t="s">
        <v>540</v>
      </c>
      <c r="E166" s="58" t="s">
        <v>190</v>
      </c>
      <c r="F166" s="58" t="s">
        <v>501</v>
      </c>
      <c r="G166" s="58"/>
      <c r="H166" s="58" t="s">
        <v>501</v>
      </c>
      <c r="I166" s="60"/>
      <c r="J166" s="58" t="s">
        <v>502</v>
      </c>
      <c r="K166" s="46" t="s">
        <v>488</v>
      </c>
    </row>
    <row r="167" spans="1:11" x14ac:dyDescent="0.25">
      <c r="A167" s="58">
        <v>17</v>
      </c>
      <c r="B167" s="46" t="s">
        <v>400</v>
      </c>
      <c r="C167" s="46"/>
      <c r="D167" s="66"/>
      <c r="E167" s="58" t="s">
        <v>190</v>
      </c>
      <c r="F167" s="58" t="s">
        <v>501</v>
      </c>
      <c r="G167" s="58"/>
      <c r="H167" s="58" t="s">
        <v>501</v>
      </c>
      <c r="I167" s="60"/>
      <c r="J167" s="58" t="s">
        <v>502</v>
      </c>
      <c r="K167" s="46" t="s">
        <v>469</v>
      </c>
    </row>
    <row r="168" spans="1:11" x14ac:dyDescent="0.25">
      <c r="A168" s="58">
        <v>17</v>
      </c>
      <c r="B168" s="46" t="s">
        <v>478</v>
      </c>
      <c r="C168" s="46" t="s">
        <v>497</v>
      </c>
      <c r="D168" s="46" t="s">
        <v>263</v>
      </c>
      <c r="E168" s="58" t="s">
        <v>190</v>
      </c>
      <c r="F168" s="58" t="s">
        <v>501</v>
      </c>
      <c r="G168" s="58"/>
      <c r="H168" s="58" t="s">
        <v>501</v>
      </c>
      <c r="I168" s="60"/>
      <c r="J168" s="58" t="s">
        <v>502</v>
      </c>
      <c r="K168" s="46" t="s">
        <v>489</v>
      </c>
    </row>
    <row r="169" spans="1:11" x14ac:dyDescent="0.25">
      <c r="A169" s="58">
        <v>17</v>
      </c>
      <c r="B169" s="46" t="s">
        <v>19</v>
      </c>
      <c r="C169" s="46" t="s">
        <v>256</v>
      </c>
      <c r="D169" s="46" t="s">
        <v>541</v>
      </c>
      <c r="E169" s="58" t="s">
        <v>33</v>
      </c>
      <c r="F169" s="58" t="s">
        <v>503</v>
      </c>
      <c r="G169" s="58"/>
      <c r="H169" s="58" t="s">
        <v>503</v>
      </c>
      <c r="I169" s="60"/>
      <c r="J169" s="58" t="s">
        <v>538</v>
      </c>
      <c r="K169" s="46" t="s">
        <v>490</v>
      </c>
    </row>
    <row r="170" spans="1:11" x14ac:dyDescent="0.25">
      <c r="A170" s="58">
        <v>17</v>
      </c>
      <c r="B170" s="46" t="s">
        <v>382</v>
      </c>
      <c r="C170" s="46" t="s">
        <v>498</v>
      </c>
      <c r="D170" s="46" t="s">
        <v>519</v>
      </c>
      <c r="E170" s="58" t="s">
        <v>190</v>
      </c>
      <c r="F170" s="58" t="s">
        <v>503</v>
      </c>
      <c r="G170" s="58"/>
      <c r="H170" s="58" t="s">
        <v>503</v>
      </c>
      <c r="I170" s="60"/>
      <c r="J170" s="58" t="s">
        <v>538</v>
      </c>
      <c r="K170" s="46" t="s">
        <v>491</v>
      </c>
    </row>
    <row r="171" spans="1:11" x14ac:dyDescent="0.25">
      <c r="A171" s="58">
        <v>17</v>
      </c>
      <c r="B171" s="46" t="s">
        <v>22</v>
      </c>
      <c r="C171" s="46" t="s">
        <v>286</v>
      </c>
      <c r="D171" s="46" t="s">
        <v>542</v>
      </c>
      <c r="E171" s="58" t="s">
        <v>33</v>
      </c>
      <c r="F171" s="58" t="s">
        <v>504</v>
      </c>
      <c r="G171" s="58"/>
      <c r="H171" s="58" t="s">
        <v>504</v>
      </c>
      <c r="I171" s="60"/>
      <c r="J171" s="58" t="s">
        <v>553</v>
      </c>
      <c r="K171" s="46" t="s">
        <v>492</v>
      </c>
    </row>
    <row r="172" spans="1:11" x14ac:dyDescent="0.25">
      <c r="A172" s="58">
        <v>17</v>
      </c>
      <c r="B172" s="46" t="s">
        <v>23</v>
      </c>
      <c r="C172" s="46" t="s">
        <v>131</v>
      </c>
      <c r="D172" s="46" t="s">
        <v>153</v>
      </c>
      <c r="E172" s="58" t="s">
        <v>190</v>
      </c>
      <c r="F172" s="58" t="s">
        <v>504</v>
      </c>
      <c r="G172" s="58"/>
      <c r="H172" s="58" t="s">
        <v>504</v>
      </c>
      <c r="I172" s="60"/>
      <c r="J172" s="58" t="s">
        <v>553</v>
      </c>
      <c r="K172" s="46" t="s">
        <v>493</v>
      </c>
    </row>
    <row r="173" spans="1:11" x14ac:dyDescent="0.25">
      <c r="A173" s="58">
        <v>17</v>
      </c>
      <c r="B173" s="46" t="s">
        <v>24</v>
      </c>
      <c r="C173" s="46" t="s">
        <v>499</v>
      </c>
      <c r="D173" s="46" t="s">
        <v>543</v>
      </c>
      <c r="E173" s="58" t="s">
        <v>33</v>
      </c>
      <c r="F173" s="58" t="s">
        <v>504</v>
      </c>
      <c r="G173" s="58"/>
      <c r="H173" s="58" t="s">
        <v>504</v>
      </c>
      <c r="I173" s="60"/>
      <c r="J173" s="58" t="s">
        <v>553</v>
      </c>
      <c r="K173" s="46" t="s">
        <v>494</v>
      </c>
    </row>
    <row r="174" spans="1:11" x14ac:dyDescent="0.25">
      <c r="A174" s="58">
        <v>17</v>
      </c>
      <c r="B174" s="46" t="s">
        <v>462</v>
      </c>
      <c r="C174" s="46" t="s">
        <v>500</v>
      </c>
      <c r="D174" s="46" t="s">
        <v>544</v>
      </c>
      <c r="E174" s="58" t="s">
        <v>190</v>
      </c>
      <c r="F174" s="58" t="s">
        <v>504</v>
      </c>
      <c r="G174" s="58"/>
      <c r="H174" s="58" t="s">
        <v>504</v>
      </c>
      <c r="I174" s="60"/>
      <c r="J174" s="58" t="s">
        <v>553</v>
      </c>
      <c r="K174" s="46" t="s">
        <v>495</v>
      </c>
    </row>
    <row r="175" spans="1:11" x14ac:dyDescent="0.25">
      <c r="A175" s="58">
        <v>17</v>
      </c>
      <c r="B175" s="46" t="s">
        <v>39</v>
      </c>
      <c r="C175" s="46" t="s">
        <v>25</v>
      </c>
      <c r="D175" s="46" t="s">
        <v>545</v>
      </c>
      <c r="E175" s="58" t="s">
        <v>36</v>
      </c>
      <c r="F175" s="58" t="s">
        <v>505</v>
      </c>
      <c r="G175" s="58"/>
      <c r="H175" s="58" t="s">
        <v>505</v>
      </c>
      <c r="I175" s="60"/>
      <c r="J175" s="58" t="s">
        <v>553</v>
      </c>
      <c r="K175" s="46" t="s">
        <v>496</v>
      </c>
    </row>
    <row r="176" spans="1:11" x14ac:dyDescent="0.25">
      <c r="A176" s="58">
        <v>16</v>
      </c>
      <c r="B176" s="46" t="s">
        <v>26</v>
      </c>
      <c r="C176" s="61" t="str">
        <f>"SATTHA BHUM"</f>
        <v>SATTHA BHUM</v>
      </c>
      <c r="D176" s="46" t="s">
        <v>546</v>
      </c>
      <c r="E176" s="58" t="s">
        <v>33</v>
      </c>
      <c r="F176" s="58" t="s">
        <v>537</v>
      </c>
      <c r="G176" s="58"/>
      <c r="H176" s="58" t="s">
        <v>537</v>
      </c>
      <c r="I176" s="60"/>
      <c r="J176" s="58" t="s">
        <v>503</v>
      </c>
      <c r="K176" s="62" t="s">
        <v>530</v>
      </c>
    </row>
    <row r="177" spans="1:11" x14ac:dyDescent="0.25">
      <c r="A177" s="58">
        <v>16</v>
      </c>
      <c r="B177" s="46" t="s">
        <v>435</v>
      </c>
      <c r="C177" s="46" t="str">
        <f>"CMA CGM LAPEROUSE"</f>
        <v>CMA CGM LAPEROUSE</v>
      </c>
      <c r="D177" s="46" t="s">
        <v>547</v>
      </c>
      <c r="E177" s="58" t="s">
        <v>190</v>
      </c>
      <c r="F177" s="58" t="s">
        <v>505</v>
      </c>
      <c r="G177" s="58"/>
      <c r="H177" s="58" t="s">
        <v>505</v>
      </c>
      <c r="I177" s="60"/>
      <c r="J177" s="58" t="s">
        <v>553</v>
      </c>
      <c r="K177" s="46" t="s">
        <v>531</v>
      </c>
    </row>
    <row r="178" spans="1:11" x14ac:dyDescent="0.25">
      <c r="A178" s="58">
        <v>16</v>
      </c>
      <c r="B178" s="46" t="s">
        <v>28</v>
      </c>
      <c r="C178" s="46" t="str">
        <f>"CSCL PANAMA"</f>
        <v>CSCL PANAMA</v>
      </c>
      <c r="D178" s="46" t="s">
        <v>548</v>
      </c>
      <c r="E178" s="58" t="s">
        <v>33</v>
      </c>
      <c r="F178" s="58" t="s">
        <v>505</v>
      </c>
      <c r="G178" s="58"/>
      <c r="H178" s="58" t="s">
        <v>505</v>
      </c>
      <c r="I178" s="60"/>
      <c r="J178" s="58" t="s">
        <v>553</v>
      </c>
      <c r="K178" s="46" t="s">
        <v>532</v>
      </c>
    </row>
    <row r="179" spans="1:11" x14ac:dyDescent="0.25">
      <c r="A179" s="58">
        <v>16</v>
      </c>
      <c r="B179" s="46" t="s">
        <v>29</v>
      </c>
      <c r="C179" s="46" t="str">
        <f t="shared" ref="C179:C180" si="11">"THANA BHUM"</f>
        <v>THANA BHUM</v>
      </c>
      <c r="D179" s="46" t="s">
        <v>549</v>
      </c>
      <c r="E179" s="58" t="s">
        <v>33</v>
      </c>
      <c r="F179" s="58" t="s">
        <v>538</v>
      </c>
      <c r="G179" s="58"/>
      <c r="H179" s="58" t="s">
        <v>538</v>
      </c>
      <c r="I179" s="60"/>
      <c r="J179" s="58" t="s">
        <v>553</v>
      </c>
      <c r="K179" s="46" t="s">
        <v>533</v>
      </c>
    </row>
    <row r="180" spans="1:11" x14ac:dyDescent="0.25">
      <c r="A180" s="58">
        <v>16</v>
      </c>
      <c r="B180" s="46" t="s">
        <v>29</v>
      </c>
      <c r="C180" s="46" t="str">
        <f t="shared" si="11"/>
        <v>THANA BHUM</v>
      </c>
      <c r="D180" s="46" t="s">
        <v>549</v>
      </c>
      <c r="E180" s="58" t="s">
        <v>37</v>
      </c>
      <c r="F180" s="58" t="s">
        <v>538</v>
      </c>
      <c r="G180" s="58"/>
      <c r="H180" s="58" t="s">
        <v>538</v>
      </c>
      <c r="I180" s="60"/>
      <c r="J180" s="58" t="s">
        <v>553</v>
      </c>
      <c r="K180" s="46" t="s">
        <v>533</v>
      </c>
    </row>
    <row r="181" spans="1:11" x14ac:dyDescent="0.25">
      <c r="A181" s="58">
        <v>16</v>
      </c>
      <c r="B181" s="46" t="s">
        <v>30</v>
      </c>
      <c r="C181" s="46" t="str">
        <f>"HAIAN PARK"</f>
        <v>HAIAN PARK</v>
      </c>
      <c r="D181" s="46" t="s">
        <v>550</v>
      </c>
      <c r="E181" s="58" t="s">
        <v>264</v>
      </c>
      <c r="F181" s="58" t="s">
        <v>484</v>
      </c>
      <c r="G181" s="58"/>
      <c r="H181" s="58" t="s">
        <v>484</v>
      </c>
      <c r="I181" s="60"/>
      <c r="J181" s="58" t="s">
        <v>501</v>
      </c>
      <c r="K181" s="46" t="s">
        <v>534</v>
      </c>
    </row>
    <row r="182" spans="1:11" x14ac:dyDescent="0.25">
      <c r="A182" s="58">
        <v>16</v>
      </c>
      <c r="B182" s="46" t="s">
        <v>31</v>
      </c>
      <c r="C182" s="46" t="str">
        <f>"SUZURAN"</f>
        <v>SUZURAN</v>
      </c>
      <c r="D182" s="46" t="s">
        <v>551</v>
      </c>
      <c r="E182" s="58" t="s">
        <v>36</v>
      </c>
      <c r="F182" s="58" t="s">
        <v>537</v>
      </c>
      <c r="G182" s="58"/>
      <c r="H182" s="58" t="s">
        <v>537</v>
      </c>
      <c r="I182" s="60"/>
      <c r="J182" s="58" t="s">
        <v>503</v>
      </c>
      <c r="K182" s="46" t="s">
        <v>535</v>
      </c>
    </row>
    <row r="183" spans="1:11" x14ac:dyDescent="0.25">
      <c r="A183" s="58">
        <v>16</v>
      </c>
      <c r="B183" s="46" t="s">
        <v>32</v>
      </c>
      <c r="C183" s="46" t="str">
        <f t="shared" ref="C183" si="12">"AS RICCARDA"</f>
        <v>AS RICCARDA</v>
      </c>
      <c r="D183" s="46" t="s">
        <v>268</v>
      </c>
      <c r="E183" s="58" t="s">
        <v>36</v>
      </c>
      <c r="F183" s="58" t="s">
        <v>503</v>
      </c>
      <c r="G183" s="58"/>
      <c r="H183" s="58" t="s">
        <v>503</v>
      </c>
      <c r="I183" s="60"/>
      <c r="J183" s="58" t="s">
        <v>538</v>
      </c>
      <c r="K183" s="46" t="s">
        <v>536</v>
      </c>
    </row>
    <row r="184" spans="1:11" x14ac:dyDescent="0.25">
      <c r="A184" s="58">
        <v>16</v>
      </c>
      <c r="B184" s="46" t="s">
        <v>87</v>
      </c>
      <c r="C184" s="46" t="str">
        <f>"APL PUSAN"</f>
        <v>APL PUSAN</v>
      </c>
      <c r="D184" s="46" t="s">
        <v>552</v>
      </c>
      <c r="E184" s="58" t="s">
        <v>37</v>
      </c>
      <c r="F184" s="58" t="s">
        <v>501</v>
      </c>
      <c r="G184" s="58"/>
      <c r="H184" s="58" t="s">
        <v>501</v>
      </c>
      <c r="I184" s="60"/>
      <c r="J184" s="58" t="s">
        <v>502</v>
      </c>
      <c r="K184" s="46" t="s">
        <v>529</v>
      </c>
    </row>
  </sheetData>
  <mergeCells count="1">
    <mergeCell ref="A2:F2"/>
  </mergeCells>
  <dataValidations count="1">
    <dataValidation type="list" allowBlank="1" showInputMessage="1" showErrorMessage="1" sqref="C11 B8:B18 C14:C16 B39:B49 C42 C45:C47 B101:B111 B70:B80 C73 C104 C78 C76 C107:C109 B94 C139:C141 C135 B132:B145 B162:B175 C165 C169:C171">
      <formula1>AN</formula1>
    </dataValidation>
  </dataValidation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5"/>
  <sheetViews>
    <sheetView topLeftCell="A55" zoomScale="70" zoomScaleNormal="70" workbookViewId="0">
      <selection activeCell="A25" sqref="A25:XFD25"/>
    </sheetView>
  </sheetViews>
  <sheetFormatPr defaultColWidth="11.25" defaultRowHeight="15.75" x14ac:dyDescent="0.25"/>
  <cols>
    <col min="1" max="1" width="11.25" style="31"/>
    <col min="2" max="2" width="20.75" style="20" customWidth="1"/>
    <col min="3" max="3" width="23.75" style="20" customWidth="1"/>
    <col min="4" max="4" width="8.625" style="20" customWidth="1"/>
    <col min="5" max="5" width="18.625" style="11" customWidth="1"/>
    <col min="6" max="6" width="22.5" style="13" customWidth="1"/>
    <col min="7" max="7" width="11.25" style="13"/>
    <col min="8" max="8" width="14.75" style="31" customWidth="1"/>
    <col min="9" max="11" width="23.375" style="13" customWidth="1"/>
    <col min="12" max="12" width="25.25" style="31" customWidth="1"/>
    <col min="13" max="13" width="19.875" style="23" customWidth="1"/>
    <col min="14" max="16384" width="11.25" style="31"/>
  </cols>
  <sheetData>
    <row r="2" spans="1:13" x14ac:dyDescent="0.25">
      <c r="A2" s="67" t="s">
        <v>173</v>
      </c>
      <c r="B2" s="68"/>
      <c r="C2" s="68"/>
      <c r="D2" s="68"/>
      <c r="E2" s="68"/>
      <c r="F2" s="68"/>
    </row>
    <row r="4" spans="1:13" ht="16.5" x14ac:dyDescent="0.25">
      <c r="A4" s="1" t="s">
        <v>0</v>
      </c>
      <c r="B4" s="1" t="s">
        <v>174</v>
      </c>
      <c r="C4" s="31"/>
      <c r="D4" s="31"/>
      <c r="E4" s="31"/>
      <c r="F4" s="31"/>
      <c r="G4" s="20"/>
      <c r="I4" s="31"/>
      <c r="J4" s="31"/>
      <c r="K4" s="31"/>
      <c r="M4" s="31"/>
    </row>
    <row r="5" spans="1:13" x14ac:dyDescent="0.25">
      <c r="A5" s="2" t="s">
        <v>1</v>
      </c>
      <c r="B5" s="31"/>
      <c r="C5" s="31"/>
      <c r="D5" s="31"/>
      <c r="E5" s="31"/>
      <c r="F5" s="31"/>
      <c r="G5" s="20"/>
      <c r="I5" s="31"/>
      <c r="J5" s="31"/>
      <c r="K5" s="31"/>
      <c r="M5" s="31"/>
    </row>
    <row r="6" spans="1:13" x14ac:dyDescent="0.25">
      <c r="B6" s="31"/>
      <c r="C6" s="31"/>
      <c r="D6" s="31"/>
      <c r="E6" s="31"/>
      <c r="F6" s="31"/>
      <c r="G6" s="20"/>
      <c r="I6" s="31"/>
      <c r="J6" s="31"/>
      <c r="K6" s="31"/>
      <c r="M6" s="31"/>
    </row>
    <row r="7" spans="1:13" x14ac:dyDescent="0.25">
      <c r="A7" s="3" t="s">
        <v>0</v>
      </c>
      <c r="B7" s="9" t="s">
        <v>3</v>
      </c>
      <c r="C7" s="10" t="s">
        <v>4</v>
      </c>
      <c r="D7" s="45" t="s">
        <v>11</v>
      </c>
      <c r="E7" s="5" t="s">
        <v>5</v>
      </c>
      <c r="F7" s="5" t="s">
        <v>6</v>
      </c>
      <c r="G7" s="3" t="s">
        <v>9</v>
      </c>
      <c r="H7" s="6" t="s">
        <v>8</v>
      </c>
      <c r="I7" s="5" t="s">
        <v>10</v>
      </c>
      <c r="J7" s="5"/>
      <c r="K7" s="5"/>
      <c r="L7" s="5" t="s">
        <v>7</v>
      </c>
      <c r="M7" s="3" t="s">
        <v>2</v>
      </c>
    </row>
    <row r="8" spans="1:13" x14ac:dyDescent="0.25">
      <c r="A8" s="8">
        <v>47</v>
      </c>
      <c r="B8" s="46" t="s">
        <v>12</v>
      </c>
      <c r="C8" s="46" t="s">
        <v>13</v>
      </c>
      <c r="D8" s="46" t="s">
        <v>175</v>
      </c>
      <c r="E8" s="12" t="s">
        <v>33</v>
      </c>
      <c r="F8" s="7" t="s">
        <v>176</v>
      </c>
      <c r="G8" s="4">
        <v>22360</v>
      </c>
      <c r="H8" s="47" t="str">
        <f>F8</f>
        <v>NOV 14 2016</v>
      </c>
      <c r="I8" s="48" t="s">
        <v>177</v>
      </c>
      <c r="J8" s="15" t="s">
        <v>70</v>
      </c>
      <c r="K8" s="15" t="s">
        <v>161</v>
      </c>
      <c r="L8" s="49" t="s">
        <v>178</v>
      </c>
      <c r="M8" s="46" t="s">
        <v>179</v>
      </c>
    </row>
    <row r="9" spans="1:13" x14ac:dyDescent="0.25">
      <c r="A9" s="8">
        <v>47</v>
      </c>
      <c r="B9" s="46" t="s">
        <v>12</v>
      </c>
      <c r="C9" s="46" t="s">
        <v>13</v>
      </c>
      <c r="D9" s="46" t="s">
        <v>175</v>
      </c>
      <c r="E9" s="12" t="s">
        <v>180</v>
      </c>
      <c r="F9" s="7" t="s">
        <v>181</v>
      </c>
      <c r="G9" s="4">
        <v>22360</v>
      </c>
      <c r="H9" s="47" t="str">
        <f>F9</f>
        <v>NOV 13 2016</v>
      </c>
      <c r="I9" s="48" t="s">
        <v>177</v>
      </c>
      <c r="J9" s="15" t="s">
        <v>91</v>
      </c>
      <c r="K9" s="15"/>
      <c r="L9" s="49" t="s">
        <v>178</v>
      </c>
      <c r="M9" s="46" t="s">
        <v>179</v>
      </c>
    </row>
    <row r="10" spans="1:13" x14ac:dyDescent="0.25">
      <c r="A10" s="8">
        <v>47</v>
      </c>
      <c r="B10" s="46" t="s">
        <v>14</v>
      </c>
      <c r="C10" s="46" t="s">
        <v>182</v>
      </c>
      <c r="D10" s="46" t="s">
        <v>183</v>
      </c>
      <c r="E10" s="12" t="s">
        <v>33</v>
      </c>
      <c r="F10" s="7" t="s">
        <v>178</v>
      </c>
      <c r="G10" s="4">
        <v>22360</v>
      </c>
      <c r="H10" s="47" t="str">
        <f>F10</f>
        <v>NOV 15 2016</v>
      </c>
      <c r="I10" s="48" t="s">
        <v>184</v>
      </c>
      <c r="J10" s="15" t="s">
        <v>77</v>
      </c>
      <c r="K10" s="15" t="s">
        <v>165</v>
      </c>
      <c r="L10" s="49" t="s">
        <v>185</v>
      </c>
      <c r="M10" s="46" t="s">
        <v>186</v>
      </c>
    </row>
    <row r="11" spans="1:13" x14ac:dyDescent="0.25">
      <c r="A11" s="8">
        <v>47</v>
      </c>
      <c r="B11" s="46" t="s">
        <v>15</v>
      </c>
      <c r="C11" s="46" t="s">
        <v>16</v>
      </c>
      <c r="D11" s="46" t="s">
        <v>183</v>
      </c>
      <c r="E11" s="12" t="s">
        <v>33</v>
      </c>
      <c r="F11" s="7" t="s">
        <v>178</v>
      </c>
      <c r="G11" s="4">
        <v>22360</v>
      </c>
      <c r="H11" s="47" t="str">
        <f t="shared" ref="H11:H30" si="0">F11</f>
        <v>NOV 15 2016</v>
      </c>
      <c r="I11" s="48" t="s">
        <v>184</v>
      </c>
      <c r="J11" s="15" t="s">
        <v>77</v>
      </c>
      <c r="K11" s="15" t="s">
        <v>164</v>
      </c>
      <c r="L11" s="49" t="s">
        <v>185</v>
      </c>
      <c r="M11" s="46" t="s">
        <v>187</v>
      </c>
    </row>
    <row r="12" spans="1:13" x14ac:dyDescent="0.25">
      <c r="A12" s="8">
        <v>47</v>
      </c>
      <c r="B12" s="46" t="s">
        <v>17</v>
      </c>
      <c r="C12" s="46" t="s">
        <v>188</v>
      </c>
      <c r="D12" s="46" t="s">
        <v>189</v>
      </c>
      <c r="E12" s="12" t="s">
        <v>190</v>
      </c>
      <c r="F12" s="7" t="s">
        <v>178</v>
      </c>
      <c r="G12" s="4">
        <v>22360</v>
      </c>
      <c r="H12" s="47" t="str">
        <f t="shared" si="0"/>
        <v>NOV 15 2016</v>
      </c>
      <c r="I12" s="48" t="s">
        <v>191</v>
      </c>
      <c r="J12" s="15" t="s">
        <v>78</v>
      </c>
      <c r="K12" s="15" t="s">
        <v>166</v>
      </c>
      <c r="L12" s="49" t="s">
        <v>185</v>
      </c>
      <c r="M12" s="46" t="s">
        <v>192</v>
      </c>
    </row>
    <row r="13" spans="1:13" x14ac:dyDescent="0.25">
      <c r="A13" s="8">
        <v>47</v>
      </c>
      <c r="B13" s="46" t="s">
        <v>18</v>
      </c>
      <c r="C13" s="46" t="s">
        <v>193</v>
      </c>
      <c r="D13" s="46" t="s">
        <v>194</v>
      </c>
      <c r="E13" s="12" t="s">
        <v>190</v>
      </c>
      <c r="F13" s="7" t="s">
        <v>195</v>
      </c>
      <c r="G13" s="4">
        <v>22360</v>
      </c>
      <c r="H13" s="47" t="str">
        <f t="shared" si="0"/>
        <v>NOV 17 2016</v>
      </c>
      <c r="I13" s="48" t="s">
        <v>196</v>
      </c>
      <c r="J13" s="15" t="s">
        <v>79</v>
      </c>
      <c r="K13" s="15" t="s">
        <v>167</v>
      </c>
      <c r="L13" s="7" t="s">
        <v>197</v>
      </c>
      <c r="M13" s="46" t="s">
        <v>198</v>
      </c>
    </row>
    <row r="14" spans="1:13" x14ac:dyDescent="0.25">
      <c r="A14" s="8">
        <v>47</v>
      </c>
      <c r="B14" s="46" t="s">
        <v>19</v>
      </c>
      <c r="C14" s="46" t="s">
        <v>20</v>
      </c>
      <c r="D14" s="46" t="s">
        <v>199</v>
      </c>
      <c r="E14" s="12" t="s">
        <v>33</v>
      </c>
      <c r="F14" s="7" t="s">
        <v>195</v>
      </c>
      <c r="G14" s="4">
        <v>22360</v>
      </c>
      <c r="H14" s="47" t="str">
        <f t="shared" si="0"/>
        <v>NOV 17 2016</v>
      </c>
      <c r="I14" s="48" t="s">
        <v>200</v>
      </c>
      <c r="J14" s="15" t="s">
        <v>80</v>
      </c>
      <c r="K14" s="15" t="s">
        <v>163</v>
      </c>
      <c r="L14" s="7" t="s">
        <v>197</v>
      </c>
      <c r="M14" s="46" t="s">
        <v>201</v>
      </c>
    </row>
    <row r="15" spans="1:13" x14ac:dyDescent="0.25">
      <c r="A15" s="8">
        <v>47</v>
      </c>
      <c r="B15" s="46" t="s">
        <v>21</v>
      </c>
      <c r="C15" s="46" t="s">
        <v>202</v>
      </c>
      <c r="D15" s="46" t="s">
        <v>203</v>
      </c>
      <c r="E15" s="12" t="s">
        <v>190</v>
      </c>
      <c r="F15" s="7" t="s">
        <v>195</v>
      </c>
      <c r="G15" s="4">
        <v>22360</v>
      </c>
      <c r="H15" s="47" t="str">
        <f t="shared" si="0"/>
        <v>NOV 17 2016</v>
      </c>
      <c r="I15" s="48" t="s">
        <v>204</v>
      </c>
      <c r="J15" s="15" t="s">
        <v>81</v>
      </c>
      <c r="K15" s="15" t="s">
        <v>168</v>
      </c>
      <c r="L15" s="7" t="s">
        <v>197</v>
      </c>
      <c r="M15" s="46" t="s">
        <v>205</v>
      </c>
    </row>
    <row r="16" spans="1:13" x14ac:dyDescent="0.25">
      <c r="A16" s="8">
        <v>47</v>
      </c>
      <c r="B16" s="46" t="s">
        <v>22</v>
      </c>
      <c r="C16" s="46" t="s">
        <v>206</v>
      </c>
      <c r="D16" s="46" t="s">
        <v>207</v>
      </c>
      <c r="E16" s="12" t="s">
        <v>33</v>
      </c>
      <c r="F16" s="7" t="s">
        <v>34</v>
      </c>
      <c r="G16" s="4">
        <v>22360</v>
      </c>
      <c r="H16" s="47" t="str">
        <f t="shared" si="0"/>
        <v>NOV 20 2016</v>
      </c>
      <c r="I16" s="50" t="s">
        <v>177</v>
      </c>
      <c r="J16" s="51" t="s">
        <v>82</v>
      </c>
      <c r="K16" s="15" t="s">
        <v>169</v>
      </c>
      <c r="L16" s="7" t="s">
        <v>35</v>
      </c>
      <c r="M16" s="46" t="s">
        <v>208</v>
      </c>
    </row>
    <row r="17" spans="1:13" x14ac:dyDescent="0.25">
      <c r="A17" s="8">
        <v>47</v>
      </c>
      <c r="B17" s="46" t="s">
        <v>23</v>
      </c>
      <c r="C17" s="46" t="s">
        <v>209</v>
      </c>
      <c r="D17" s="46" t="s">
        <v>210</v>
      </c>
      <c r="E17" s="12" t="s">
        <v>190</v>
      </c>
      <c r="F17" s="7" t="s">
        <v>34</v>
      </c>
      <c r="G17" s="4">
        <v>22360</v>
      </c>
      <c r="H17" s="47" t="str">
        <f t="shared" si="0"/>
        <v>NOV 20 2016</v>
      </c>
      <c r="I17" s="48" t="s">
        <v>211</v>
      </c>
      <c r="J17" s="15" t="s">
        <v>84</v>
      </c>
      <c r="K17" s="15" t="s">
        <v>170</v>
      </c>
      <c r="L17" s="7" t="s">
        <v>35</v>
      </c>
      <c r="M17" s="46" t="s">
        <v>212</v>
      </c>
    </row>
    <row r="18" spans="1:13" x14ac:dyDescent="0.25">
      <c r="A18" s="8">
        <v>47</v>
      </c>
      <c r="B18" s="46" t="s">
        <v>24</v>
      </c>
      <c r="C18" s="46" t="s">
        <v>213</v>
      </c>
      <c r="D18" s="46" t="s">
        <v>214</v>
      </c>
      <c r="E18" s="12" t="s">
        <v>33</v>
      </c>
      <c r="F18" s="7" t="s">
        <v>34</v>
      </c>
      <c r="G18" s="4">
        <v>22360</v>
      </c>
      <c r="H18" s="47" t="str">
        <f t="shared" si="0"/>
        <v>NOV 20 2016</v>
      </c>
      <c r="I18" s="48" t="s">
        <v>211</v>
      </c>
      <c r="J18" s="15" t="s">
        <v>83</v>
      </c>
      <c r="K18" s="15" t="s">
        <v>170</v>
      </c>
      <c r="L18" s="7" t="s">
        <v>35</v>
      </c>
      <c r="M18" s="46" t="s">
        <v>215</v>
      </c>
    </row>
    <row r="19" spans="1:13" x14ac:dyDescent="0.25">
      <c r="A19" s="8">
        <v>47</v>
      </c>
      <c r="B19" s="46" t="s">
        <v>216</v>
      </c>
      <c r="C19" s="46" t="s">
        <v>25</v>
      </c>
      <c r="D19" s="46" t="s">
        <v>217</v>
      </c>
      <c r="E19" s="12" t="s">
        <v>36</v>
      </c>
      <c r="F19" s="7" t="s">
        <v>197</v>
      </c>
      <c r="G19" s="4">
        <v>22360</v>
      </c>
      <c r="H19" s="47" t="str">
        <f t="shared" si="0"/>
        <v>NOV 18 2016</v>
      </c>
      <c r="I19" s="48" t="s">
        <v>218</v>
      </c>
      <c r="J19" s="15" t="s">
        <v>85</v>
      </c>
      <c r="K19" s="15" t="s">
        <v>171</v>
      </c>
      <c r="L19" s="7" t="s">
        <v>35</v>
      </c>
      <c r="M19" s="46" t="s">
        <v>219</v>
      </c>
    </row>
    <row r="20" spans="1:13" x14ac:dyDescent="0.25">
      <c r="A20" s="8">
        <v>47</v>
      </c>
      <c r="B20" s="46" t="s">
        <v>26</v>
      </c>
      <c r="C20" s="46" t="s">
        <v>220</v>
      </c>
      <c r="D20" s="46" t="s">
        <v>221</v>
      </c>
      <c r="E20" s="12" t="s">
        <v>33</v>
      </c>
      <c r="F20" s="7" t="s">
        <v>185</v>
      </c>
      <c r="G20" s="4">
        <v>22360</v>
      </c>
      <c r="H20" s="4" t="str">
        <f t="shared" si="0"/>
        <v>NOV 16 2016</v>
      </c>
      <c r="I20" s="48" t="s">
        <v>222</v>
      </c>
      <c r="J20" s="15" t="s">
        <v>112</v>
      </c>
      <c r="K20" s="15"/>
      <c r="L20" s="7" t="s">
        <v>185</v>
      </c>
      <c r="M20" s="46" t="s">
        <v>223</v>
      </c>
    </row>
    <row r="21" spans="1:13" x14ac:dyDescent="0.25">
      <c r="A21" s="8">
        <v>47</v>
      </c>
      <c r="B21" s="46" t="s">
        <v>27</v>
      </c>
      <c r="C21" s="46" t="str">
        <f>"NYK VESTA"</f>
        <v>NYK VESTA</v>
      </c>
      <c r="D21" s="46" t="s">
        <v>224</v>
      </c>
      <c r="E21" s="12" t="s">
        <v>190</v>
      </c>
      <c r="F21" s="7" t="s">
        <v>225</v>
      </c>
      <c r="G21" s="4">
        <v>22370</v>
      </c>
      <c r="H21" s="4" t="str">
        <f t="shared" si="0"/>
        <v>NOV 19 2016</v>
      </c>
      <c r="I21" s="48" t="s">
        <v>226</v>
      </c>
      <c r="J21" s="15" t="s">
        <v>113</v>
      </c>
      <c r="K21" s="15"/>
      <c r="L21" s="7" t="s">
        <v>35</v>
      </c>
      <c r="M21" s="46" t="s">
        <v>227</v>
      </c>
    </row>
    <row r="22" spans="1:13" x14ac:dyDescent="0.25">
      <c r="A22" s="8">
        <v>47</v>
      </c>
      <c r="B22" s="46" t="s">
        <v>28</v>
      </c>
      <c r="C22" s="46" t="str">
        <f>"KOTA PURI"</f>
        <v>KOTA PURI</v>
      </c>
      <c r="D22" s="46" t="s">
        <v>228</v>
      </c>
      <c r="E22" s="12" t="s">
        <v>33</v>
      </c>
      <c r="F22" s="7" t="s">
        <v>225</v>
      </c>
      <c r="G22" s="4">
        <v>22370</v>
      </c>
      <c r="H22" s="4" t="str">
        <f t="shared" si="0"/>
        <v>NOV 19 2016</v>
      </c>
      <c r="I22" s="48" t="s">
        <v>218</v>
      </c>
      <c r="J22" s="15" t="s">
        <v>116</v>
      </c>
      <c r="K22" s="15"/>
      <c r="L22" s="7" t="s">
        <v>35</v>
      </c>
      <c r="M22" s="46" t="s">
        <v>229</v>
      </c>
    </row>
    <row r="23" spans="1:13" x14ac:dyDescent="0.25">
      <c r="A23" s="8">
        <v>47</v>
      </c>
      <c r="B23" s="46" t="s">
        <v>29</v>
      </c>
      <c r="C23" s="46" t="str">
        <f t="shared" ref="C23:C24" si="1">"THANA BHUM"</f>
        <v>THANA BHUM</v>
      </c>
      <c r="D23" s="46" t="s">
        <v>230</v>
      </c>
      <c r="E23" s="12" t="s">
        <v>33</v>
      </c>
      <c r="F23" s="7" t="s">
        <v>197</v>
      </c>
      <c r="G23" s="4">
        <v>22360</v>
      </c>
      <c r="H23" s="4" t="str">
        <f t="shared" si="0"/>
        <v>NOV 18 2016</v>
      </c>
      <c r="I23" s="48" t="s">
        <v>218</v>
      </c>
      <c r="J23" s="15"/>
      <c r="K23" s="15"/>
      <c r="L23" s="7" t="s">
        <v>35</v>
      </c>
      <c r="M23" s="46" t="s">
        <v>231</v>
      </c>
    </row>
    <row r="24" spans="1:13" x14ac:dyDescent="0.25">
      <c r="A24" s="8">
        <v>47</v>
      </c>
      <c r="B24" s="46" t="s">
        <v>29</v>
      </c>
      <c r="C24" s="46" t="str">
        <f t="shared" si="1"/>
        <v>THANA BHUM</v>
      </c>
      <c r="D24" s="46" t="s">
        <v>230</v>
      </c>
      <c r="E24" s="12" t="s">
        <v>37</v>
      </c>
      <c r="F24" s="7" t="s">
        <v>197</v>
      </c>
      <c r="G24" s="4">
        <v>22360</v>
      </c>
      <c r="H24" s="4" t="str">
        <f t="shared" si="0"/>
        <v>NOV 18 2016</v>
      </c>
      <c r="I24" s="48" t="s">
        <v>218</v>
      </c>
      <c r="J24" s="15"/>
      <c r="K24" s="15"/>
      <c r="L24" s="7" t="s">
        <v>35</v>
      </c>
      <c r="M24" s="46" t="s">
        <v>231</v>
      </c>
    </row>
    <row r="25" spans="1:13" x14ac:dyDescent="0.25">
      <c r="A25" s="8">
        <v>47</v>
      </c>
      <c r="B25" s="46" t="s">
        <v>30</v>
      </c>
      <c r="C25" s="46" t="str">
        <f>"HAIAN SONG"</f>
        <v>HAIAN SONG</v>
      </c>
      <c r="D25" s="46" t="s">
        <v>232</v>
      </c>
      <c r="E25" s="12" t="s">
        <v>36</v>
      </c>
      <c r="F25" s="7" t="s">
        <v>181</v>
      </c>
      <c r="G25" s="4">
        <v>22360</v>
      </c>
      <c r="H25" s="4" t="str">
        <f t="shared" si="0"/>
        <v>NOV 13 2016</v>
      </c>
      <c r="I25" s="48" t="s">
        <v>177</v>
      </c>
      <c r="J25" s="51" t="s">
        <v>118</v>
      </c>
      <c r="K25" s="15"/>
      <c r="L25" s="7" t="s">
        <v>176</v>
      </c>
      <c r="M25" s="46" t="s">
        <v>233</v>
      </c>
    </row>
    <row r="26" spans="1:13" x14ac:dyDescent="0.25">
      <c r="A26" s="8">
        <v>47</v>
      </c>
      <c r="B26" s="46" t="s">
        <v>31</v>
      </c>
      <c r="C26" s="46" t="str">
        <f>"SUMIRE"</f>
        <v>SUMIRE</v>
      </c>
      <c r="D26" s="46" t="s">
        <v>234</v>
      </c>
      <c r="E26" s="12" t="s">
        <v>36</v>
      </c>
      <c r="F26" s="7" t="s">
        <v>185</v>
      </c>
      <c r="G26" s="4">
        <v>22360</v>
      </c>
      <c r="H26" s="4" t="str">
        <f t="shared" si="0"/>
        <v>NOV 16 2016</v>
      </c>
      <c r="I26" s="48" t="s">
        <v>184</v>
      </c>
      <c r="J26" s="15" t="s">
        <v>114</v>
      </c>
      <c r="K26" s="15"/>
      <c r="L26" s="7" t="s">
        <v>195</v>
      </c>
      <c r="M26" s="46" t="s">
        <v>235</v>
      </c>
    </row>
    <row r="27" spans="1:13" x14ac:dyDescent="0.25">
      <c r="A27" s="8">
        <v>47</v>
      </c>
      <c r="B27" s="46" t="s">
        <v>32</v>
      </c>
      <c r="C27" s="46" t="str">
        <f t="shared" ref="C27" si="2">"AS RICCARDA"</f>
        <v>AS RICCARDA</v>
      </c>
      <c r="D27" s="46" t="s">
        <v>236</v>
      </c>
      <c r="E27" s="12" t="s">
        <v>36</v>
      </c>
      <c r="F27" s="7" t="s">
        <v>197</v>
      </c>
      <c r="G27" s="4">
        <v>22360</v>
      </c>
      <c r="H27" s="4" t="str">
        <f t="shared" si="0"/>
        <v>NOV 18 2016</v>
      </c>
      <c r="I27" s="48" t="s">
        <v>237</v>
      </c>
      <c r="J27" s="15" t="s">
        <v>115</v>
      </c>
      <c r="K27" s="15"/>
      <c r="L27" s="7" t="s">
        <v>35</v>
      </c>
      <c r="M27" s="46" t="s">
        <v>238</v>
      </c>
    </row>
    <row r="28" spans="1:13" x14ac:dyDescent="0.25">
      <c r="A28" s="8">
        <v>47</v>
      </c>
      <c r="B28" s="46" t="s">
        <v>30</v>
      </c>
      <c r="C28" s="46" t="s">
        <v>239</v>
      </c>
      <c r="D28" s="46" t="s">
        <v>240</v>
      </c>
      <c r="E28" s="12" t="s">
        <v>241</v>
      </c>
      <c r="F28" s="7" t="s">
        <v>197</v>
      </c>
      <c r="G28" s="4">
        <v>22360</v>
      </c>
      <c r="H28" s="4" t="str">
        <f t="shared" si="0"/>
        <v>NOV 18 2016</v>
      </c>
      <c r="I28" s="48" t="s">
        <v>218</v>
      </c>
      <c r="J28" s="15" t="s">
        <v>117</v>
      </c>
      <c r="K28" s="15" t="s">
        <v>172</v>
      </c>
      <c r="L28" s="7" t="s">
        <v>35</v>
      </c>
      <c r="M28" s="46" t="s">
        <v>242</v>
      </c>
    </row>
    <row r="29" spans="1:13" x14ac:dyDescent="0.25">
      <c r="A29" s="8">
        <v>47</v>
      </c>
      <c r="B29" s="46" t="s">
        <v>30</v>
      </c>
      <c r="C29" s="46" t="s">
        <v>243</v>
      </c>
      <c r="D29" s="46" t="s">
        <v>244</v>
      </c>
      <c r="E29" s="12" t="s">
        <v>241</v>
      </c>
      <c r="F29" s="7" t="s">
        <v>225</v>
      </c>
      <c r="G29" s="4">
        <v>22370</v>
      </c>
      <c r="H29" s="4" t="str">
        <f t="shared" si="0"/>
        <v>NOV 19 2016</v>
      </c>
      <c r="I29" s="48" t="s">
        <v>245</v>
      </c>
      <c r="J29" s="48"/>
      <c r="K29" s="15"/>
      <c r="L29" s="7" t="s">
        <v>35</v>
      </c>
      <c r="M29" s="46" t="s">
        <v>246</v>
      </c>
    </row>
    <row r="30" spans="1:13" x14ac:dyDescent="0.25">
      <c r="A30" s="8">
        <v>47</v>
      </c>
      <c r="B30" s="46" t="s">
        <v>30</v>
      </c>
      <c r="C30" s="46" t="s">
        <v>243</v>
      </c>
      <c r="D30" s="46" t="s">
        <v>244</v>
      </c>
      <c r="E30" s="12" t="s">
        <v>247</v>
      </c>
      <c r="F30" s="7" t="s">
        <v>35</v>
      </c>
      <c r="G30" s="4">
        <v>22360</v>
      </c>
      <c r="H30" s="4" t="str">
        <f t="shared" si="0"/>
        <v>NOV 21 2016</v>
      </c>
      <c r="I30" s="48" t="s">
        <v>245</v>
      </c>
      <c r="J30" s="48"/>
      <c r="K30" s="37"/>
      <c r="L30" s="7" t="s">
        <v>38</v>
      </c>
      <c r="M30" s="46" t="s">
        <v>246</v>
      </c>
    </row>
    <row r="31" spans="1:13" x14ac:dyDescent="0.25">
      <c r="K31" s="41" t="s">
        <v>121</v>
      </c>
    </row>
    <row r="35" spans="1:13" ht="16.5" x14ac:dyDescent="0.25">
      <c r="A35" s="1" t="s">
        <v>0</v>
      </c>
      <c r="B35" s="19">
        <v>48</v>
      </c>
    </row>
    <row r="36" spans="1:13" x14ac:dyDescent="0.25">
      <c r="A36" s="2" t="s">
        <v>1</v>
      </c>
    </row>
    <row r="38" spans="1:13" x14ac:dyDescent="0.25">
      <c r="A38" s="3" t="s">
        <v>0</v>
      </c>
      <c r="B38" s="9" t="s">
        <v>3</v>
      </c>
      <c r="C38" s="10" t="s">
        <v>4</v>
      </c>
      <c r="D38" s="9" t="s">
        <v>11</v>
      </c>
      <c r="E38" s="5" t="s">
        <v>5</v>
      </c>
      <c r="F38" s="14" t="s">
        <v>6</v>
      </c>
      <c r="G38" s="3" t="s">
        <v>9</v>
      </c>
      <c r="H38" s="6" t="s">
        <v>8</v>
      </c>
      <c r="I38" s="14" t="s">
        <v>10</v>
      </c>
      <c r="J38" s="14"/>
      <c r="K38" s="14"/>
      <c r="L38" s="5" t="s">
        <v>7</v>
      </c>
      <c r="M38" s="24" t="s">
        <v>2</v>
      </c>
    </row>
    <row r="39" spans="1:13" x14ac:dyDescent="0.25">
      <c r="A39" s="8">
        <v>48</v>
      </c>
      <c r="B39" s="21" t="s">
        <v>12</v>
      </c>
      <c r="C39" s="21" t="s">
        <v>13</v>
      </c>
      <c r="D39" s="21" t="s">
        <v>59</v>
      </c>
      <c r="E39" s="12" t="s">
        <v>33</v>
      </c>
      <c r="F39" s="7" t="s">
        <v>35</v>
      </c>
      <c r="G39" s="4">
        <v>22350</v>
      </c>
      <c r="H39" s="4" t="str">
        <f>F39</f>
        <v>NOV 21 2016</v>
      </c>
      <c r="I39" s="15" t="s">
        <v>70</v>
      </c>
      <c r="J39" s="15"/>
      <c r="K39" s="15"/>
      <c r="L39" s="7" t="s">
        <v>71</v>
      </c>
      <c r="M39" s="21" t="s">
        <v>48</v>
      </c>
    </row>
    <row r="40" spans="1:13" x14ac:dyDescent="0.25">
      <c r="A40" s="8">
        <v>48</v>
      </c>
      <c r="B40" s="21" t="s">
        <v>12</v>
      </c>
      <c r="C40" s="21" t="s">
        <v>13</v>
      </c>
      <c r="D40" s="21" t="s">
        <v>89</v>
      </c>
      <c r="E40" s="12" t="s">
        <v>90</v>
      </c>
      <c r="F40" s="7" t="s">
        <v>34</v>
      </c>
      <c r="G40" s="4">
        <v>22360</v>
      </c>
      <c r="H40" s="4" t="s">
        <v>34</v>
      </c>
      <c r="I40" s="15" t="s">
        <v>91</v>
      </c>
      <c r="J40" s="15"/>
      <c r="K40" s="15"/>
      <c r="L40" s="7" t="s">
        <v>35</v>
      </c>
      <c r="M40" s="21" t="s">
        <v>88</v>
      </c>
    </row>
    <row r="41" spans="1:13" x14ac:dyDescent="0.25">
      <c r="A41" s="8">
        <v>48</v>
      </c>
      <c r="B41" s="21" t="s">
        <v>14</v>
      </c>
      <c r="C41" s="21" t="s">
        <v>40</v>
      </c>
      <c r="D41" s="21" t="s">
        <v>60</v>
      </c>
      <c r="E41" s="12" t="s">
        <v>33</v>
      </c>
      <c r="F41" s="7" t="s">
        <v>38</v>
      </c>
      <c r="G41" s="4">
        <v>22350</v>
      </c>
      <c r="H41" s="4" t="str">
        <f>F41</f>
        <v>NOV 22 2016</v>
      </c>
      <c r="I41" s="15" t="s">
        <v>77</v>
      </c>
      <c r="J41" s="15"/>
      <c r="K41" s="15"/>
      <c r="L41" s="7" t="s">
        <v>75</v>
      </c>
      <c r="M41" s="21" t="s">
        <v>49</v>
      </c>
    </row>
    <row r="42" spans="1:13" x14ac:dyDescent="0.25">
      <c r="A42" s="8">
        <v>48</v>
      </c>
      <c r="B42" s="21" t="s">
        <v>15</v>
      </c>
      <c r="C42" s="21" t="s">
        <v>41</v>
      </c>
      <c r="D42" s="21" t="s">
        <v>61</v>
      </c>
      <c r="E42" s="12" t="s">
        <v>33</v>
      </c>
      <c r="F42" s="7" t="s">
        <v>38</v>
      </c>
      <c r="G42" s="4">
        <v>22350</v>
      </c>
      <c r="H42" s="4" t="str">
        <f>F42</f>
        <v>NOV 22 2016</v>
      </c>
      <c r="I42" s="15" t="s">
        <v>77</v>
      </c>
      <c r="J42" s="15"/>
      <c r="K42" s="15"/>
      <c r="L42" s="7" t="s">
        <v>75</v>
      </c>
      <c r="M42" s="21" t="s">
        <v>50</v>
      </c>
    </row>
    <row r="43" spans="1:13" x14ac:dyDescent="0.25">
      <c r="A43" s="8">
        <v>48</v>
      </c>
      <c r="B43" s="21" t="s">
        <v>17</v>
      </c>
      <c r="C43" s="21" t="s">
        <v>42</v>
      </c>
      <c r="D43" s="21" t="s">
        <v>62</v>
      </c>
      <c r="E43" s="12" t="s">
        <v>86</v>
      </c>
      <c r="F43" s="7" t="s">
        <v>35</v>
      </c>
      <c r="G43" s="4">
        <v>22350</v>
      </c>
      <c r="H43" s="4" t="str">
        <f t="shared" ref="H43:H50" si="3">F43</f>
        <v>NOV 21 2016</v>
      </c>
      <c r="I43" s="15" t="s">
        <v>78</v>
      </c>
      <c r="J43" s="15"/>
      <c r="K43" s="15"/>
      <c r="L43" s="7" t="s">
        <v>38</v>
      </c>
      <c r="M43" s="21" t="s">
        <v>51</v>
      </c>
    </row>
    <row r="44" spans="1:13" x14ac:dyDescent="0.25">
      <c r="A44" s="8">
        <v>48</v>
      </c>
      <c r="B44" s="21" t="s">
        <v>18</v>
      </c>
      <c r="C44" s="21" t="s">
        <v>43</v>
      </c>
      <c r="D44" s="21" t="s">
        <v>63</v>
      </c>
      <c r="E44" s="12" t="s">
        <v>86</v>
      </c>
      <c r="F44" s="7" t="s">
        <v>72</v>
      </c>
      <c r="G44" s="4">
        <v>22360</v>
      </c>
      <c r="H44" s="4" t="str">
        <f t="shared" si="3"/>
        <v>NOV 24 2016</v>
      </c>
      <c r="I44" s="15" t="s">
        <v>79</v>
      </c>
      <c r="J44" s="15"/>
      <c r="K44" s="15"/>
      <c r="L44" s="7" t="s">
        <v>73</v>
      </c>
      <c r="M44" s="21" t="s">
        <v>52</v>
      </c>
    </row>
    <row r="45" spans="1:13" x14ac:dyDescent="0.25">
      <c r="A45" s="8">
        <v>48</v>
      </c>
      <c r="B45" s="21" t="s">
        <v>19</v>
      </c>
      <c r="C45" s="21" t="s">
        <v>16</v>
      </c>
      <c r="D45" s="21" t="s">
        <v>64</v>
      </c>
      <c r="E45" s="12" t="s">
        <v>33</v>
      </c>
      <c r="F45" s="7" t="s">
        <v>72</v>
      </c>
      <c r="G45" s="4">
        <v>22360</v>
      </c>
      <c r="H45" s="4" t="str">
        <f t="shared" si="3"/>
        <v>NOV 24 2016</v>
      </c>
      <c r="I45" s="15" t="s">
        <v>80</v>
      </c>
      <c r="J45" s="15"/>
      <c r="K45" s="15"/>
      <c r="L45" s="7" t="s">
        <v>73</v>
      </c>
      <c r="M45" s="21" t="s">
        <v>53</v>
      </c>
    </row>
    <row r="46" spans="1:13" x14ac:dyDescent="0.25">
      <c r="A46" s="8">
        <v>48</v>
      </c>
      <c r="B46" s="21" t="s">
        <v>21</v>
      </c>
      <c r="C46" s="21" t="s">
        <v>44</v>
      </c>
      <c r="D46" s="21" t="s">
        <v>65</v>
      </c>
      <c r="E46" s="12" t="s">
        <v>86</v>
      </c>
      <c r="F46" s="7" t="s">
        <v>72</v>
      </c>
      <c r="G46" s="4">
        <v>22360</v>
      </c>
      <c r="H46" s="4" t="str">
        <f t="shared" si="3"/>
        <v>NOV 24 2016</v>
      </c>
      <c r="I46" s="15" t="s">
        <v>81</v>
      </c>
      <c r="J46" s="15"/>
      <c r="K46" s="15"/>
      <c r="L46" s="7" t="s">
        <v>73</v>
      </c>
      <c r="M46" s="21" t="s">
        <v>54</v>
      </c>
    </row>
    <row r="47" spans="1:13" x14ac:dyDescent="0.25">
      <c r="A47" s="8">
        <v>48</v>
      </c>
      <c r="B47" s="21" t="s">
        <v>22</v>
      </c>
      <c r="C47" s="21" t="s">
        <v>45</v>
      </c>
      <c r="D47" s="21" t="s">
        <v>66</v>
      </c>
      <c r="E47" s="12" t="s">
        <v>33</v>
      </c>
      <c r="F47" s="7" t="s">
        <v>74</v>
      </c>
      <c r="G47" s="4"/>
      <c r="H47" s="4" t="str">
        <f t="shared" si="3"/>
        <v>NOV 27 2016</v>
      </c>
      <c r="I47" s="15" t="s">
        <v>82</v>
      </c>
      <c r="J47" s="15"/>
      <c r="K47" s="15"/>
      <c r="L47" s="7" t="s">
        <v>76</v>
      </c>
      <c r="M47" s="21" t="s">
        <v>55</v>
      </c>
    </row>
    <row r="48" spans="1:13" x14ac:dyDescent="0.25">
      <c r="A48" s="8">
        <v>48</v>
      </c>
      <c r="B48" s="21" t="s">
        <v>23</v>
      </c>
      <c r="C48" s="21" t="s">
        <v>46</v>
      </c>
      <c r="D48" s="21" t="s">
        <v>67</v>
      </c>
      <c r="E48" s="12" t="s">
        <v>86</v>
      </c>
      <c r="F48" s="7" t="s">
        <v>74</v>
      </c>
      <c r="G48" s="4"/>
      <c r="H48" s="4" t="str">
        <f t="shared" si="3"/>
        <v>NOV 27 2016</v>
      </c>
      <c r="I48" s="15" t="s">
        <v>84</v>
      </c>
      <c r="J48" s="15"/>
      <c r="K48" s="15"/>
      <c r="L48" s="7" t="s">
        <v>76</v>
      </c>
      <c r="M48" s="21" t="s">
        <v>56</v>
      </c>
    </row>
    <row r="49" spans="1:13" x14ac:dyDescent="0.25">
      <c r="A49" s="8">
        <v>48</v>
      </c>
      <c r="B49" s="21" t="s">
        <v>24</v>
      </c>
      <c r="C49" s="21" t="s">
        <v>47</v>
      </c>
      <c r="D49" s="21" t="s">
        <v>68</v>
      </c>
      <c r="E49" s="12" t="s">
        <v>33</v>
      </c>
      <c r="F49" s="7" t="s">
        <v>74</v>
      </c>
      <c r="G49" s="4"/>
      <c r="H49" s="4" t="str">
        <f t="shared" si="3"/>
        <v>NOV 27 2016</v>
      </c>
      <c r="I49" s="15" t="s">
        <v>83</v>
      </c>
      <c r="J49" s="15"/>
      <c r="K49" s="15"/>
      <c r="L49" s="7" t="s">
        <v>76</v>
      </c>
      <c r="M49" s="21" t="s">
        <v>57</v>
      </c>
    </row>
    <row r="50" spans="1:13" x14ac:dyDescent="0.25">
      <c r="A50" s="8">
        <v>48</v>
      </c>
      <c r="B50" s="21" t="s">
        <v>39</v>
      </c>
      <c r="C50" s="21" t="s">
        <v>25</v>
      </c>
      <c r="D50" s="21" t="s">
        <v>69</v>
      </c>
      <c r="E50" s="12" t="s">
        <v>36</v>
      </c>
      <c r="F50" s="7" t="s">
        <v>73</v>
      </c>
      <c r="G50" s="4"/>
      <c r="H50" s="4" t="str">
        <f t="shared" si="3"/>
        <v>NOV 25 2016</v>
      </c>
      <c r="I50" s="15" t="s">
        <v>85</v>
      </c>
      <c r="J50" s="15"/>
      <c r="K50" s="15"/>
      <c r="L50" s="7" t="s">
        <v>76</v>
      </c>
      <c r="M50" s="21" t="s">
        <v>58</v>
      </c>
    </row>
    <row r="51" spans="1:13" x14ac:dyDescent="0.25">
      <c r="A51" s="8">
        <v>48</v>
      </c>
      <c r="B51" s="21" t="s">
        <v>26</v>
      </c>
      <c r="C51" s="21" t="s">
        <v>92</v>
      </c>
      <c r="D51" s="21" t="s">
        <v>102</v>
      </c>
      <c r="E51" s="12" t="s">
        <v>33</v>
      </c>
      <c r="F51" s="7" t="s">
        <v>75</v>
      </c>
      <c r="G51" s="4">
        <v>22350</v>
      </c>
      <c r="H51" s="4" t="s">
        <v>75</v>
      </c>
      <c r="I51" s="15" t="s">
        <v>112</v>
      </c>
      <c r="J51" s="15"/>
      <c r="K51" s="15"/>
      <c r="L51" s="7" t="s">
        <v>72</v>
      </c>
      <c r="M51" s="21" t="s">
        <v>93</v>
      </c>
    </row>
    <row r="52" spans="1:13" x14ac:dyDescent="0.25">
      <c r="A52" s="8">
        <v>48</v>
      </c>
      <c r="B52" s="21" t="s">
        <v>27</v>
      </c>
      <c r="C52" s="21" t="s">
        <v>94</v>
      </c>
      <c r="D52" s="21" t="s">
        <v>103</v>
      </c>
      <c r="E52" s="12" t="s">
        <v>86</v>
      </c>
      <c r="F52" s="7" t="s">
        <v>109</v>
      </c>
      <c r="G52" s="4"/>
      <c r="H52" s="4" t="s">
        <v>109</v>
      </c>
      <c r="I52" s="15" t="s">
        <v>113</v>
      </c>
      <c r="J52" s="15"/>
      <c r="K52" s="15"/>
      <c r="L52" s="7" t="s">
        <v>76</v>
      </c>
      <c r="M52" s="21" t="s">
        <v>95</v>
      </c>
    </row>
    <row r="53" spans="1:13" x14ac:dyDescent="0.25">
      <c r="A53" s="8">
        <v>48</v>
      </c>
      <c r="B53" s="21" t="s">
        <v>28</v>
      </c>
      <c r="C53" s="21" t="str">
        <f>"PONTRESINA"</f>
        <v>PONTRESINA</v>
      </c>
      <c r="D53" s="21" t="s">
        <v>104</v>
      </c>
      <c r="E53" s="12" t="s">
        <v>33</v>
      </c>
      <c r="F53" s="7" t="s">
        <v>109</v>
      </c>
      <c r="G53" s="4"/>
      <c r="H53" s="4" t="s">
        <v>109</v>
      </c>
      <c r="I53" s="15" t="s">
        <v>116</v>
      </c>
      <c r="J53" s="15"/>
      <c r="K53" s="15"/>
      <c r="L53" s="7" t="s">
        <v>76</v>
      </c>
      <c r="M53" s="52" t="s">
        <v>248</v>
      </c>
    </row>
    <row r="54" spans="1:13" x14ac:dyDescent="0.25">
      <c r="A54" s="8">
        <v>48</v>
      </c>
      <c r="B54" s="21" t="s">
        <v>29</v>
      </c>
      <c r="C54" s="21"/>
      <c r="D54" s="21"/>
      <c r="E54" s="12"/>
      <c r="F54" s="7"/>
      <c r="G54" s="4"/>
      <c r="H54" s="4"/>
      <c r="I54" s="15"/>
      <c r="J54" s="15"/>
      <c r="K54" s="15"/>
      <c r="L54" s="7"/>
      <c r="M54" s="21"/>
    </row>
    <row r="55" spans="1:13" x14ac:dyDescent="0.25">
      <c r="A55" s="8">
        <v>48</v>
      </c>
      <c r="B55" s="21" t="s">
        <v>29</v>
      </c>
      <c r="C55" s="21"/>
      <c r="D55" s="21"/>
      <c r="E55" s="12"/>
      <c r="F55" s="7"/>
      <c r="G55" s="4"/>
      <c r="H55" s="4"/>
      <c r="I55" s="15"/>
      <c r="J55" s="15"/>
      <c r="K55" s="15"/>
      <c r="L55" s="7"/>
      <c r="M55" s="21"/>
    </row>
    <row r="56" spans="1:13" x14ac:dyDescent="0.25">
      <c r="A56" s="8">
        <v>48</v>
      </c>
      <c r="B56" s="21" t="s">
        <v>96</v>
      </c>
      <c r="C56" s="21" t="str">
        <f>"HAIAN SONG"</f>
        <v>HAIAN SONG</v>
      </c>
      <c r="D56" s="21" t="s">
        <v>105</v>
      </c>
      <c r="E56" s="12" t="s">
        <v>86</v>
      </c>
      <c r="F56" s="7" t="s">
        <v>35</v>
      </c>
      <c r="G56" s="4">
        <v>22350</v>
      </c>
      <c r="H56" s="4" t="s">
        <v>35</v>
      </c>
      <c r="I56" s="51" t="s">
        <v>118</v>
      </c>
      <c r="J56" s="15"/>
      <c r="K56" s="15"/>
      <c r="L56" s="7" t="s">
        <v>71</v>
      </c>
      <c r="M56" s="21" t="s">
        <v>97</v>
      </c>
    </row>
    <row r="57" spans="1:13" x14ac:dyDescent="0.25">
      <c r="A57" s="8">
        <v>48</v>
      </c>
      <c r="B57" s="21" t="s">
        <v>31</v>
      </c>
      <c r="C57" s="21" t="str">
        <f>"SATSUKI"</f>
        <v>SATSUKI</v>
      </c>
      <c r="D57" s="21" t="s">
        <v>106</v>
      </c>
      <c r="E57" s="12" t="s">
        <v>36</v>
      </c>
      <c r="F57" s="7" t="s">
        <v>75</v>
      </c>
      <c r="G57" s="4">
        <v>22350</v>
      </c>
      <c r="H57" s="4" t="s">
        <v>75</v>
      </c>
      <c r="I57" s="15" t="s">
        <v>114</v>
      </c>
      <c r="J57" s="15"/>
      <c r="K57" s="15"/>
      <c r="L57" s="7" t="s">
        <v>72</v>
      </c>
      <c r="M57" s="21" t="s">
        <v>98</v>
      </c>
    </row>
    <row r="58" spans="1:13" x14ac:dyDescent="0.25">
      <c r="A58" s="8">
        <v>48</v>
      </c>
      <c r="B58" s="21" t="s">
        <v>32</v>
      </c>
      <c r="C58" s="21" t="str">
        <f t="shared" ref="C58" si="4">"AS RICCARDA"</f>
        <v>AS RICCARDA</v>
      </c>
      <c r="D58" s="21" t="s">
        <v>107</v>
      </c>
      <c r="E58" s="12" t="s">
        <v>36</v>
      </c>
      <c r="F58" s="7" t="s">
        <v>73</v>
      </c>
      <c r="G58" s="4"/>
      <c r="H58" s="4" t="s">
        <v>73</v>
      </c>
      <c r="I58" s="15" t="s">
        <v>115</v>
      </c>
      <c r="J58" s="15"/>
      <c r="K58" s="15"/>
      <c r="L58" s="7" t="s">
        <v>76</v>
      </c>
      <c r="M58" s="21" t="s">
        <v>99</v>
      </c>
    </row>
    <row r="59" spans="1:13" x14ac:dyDescent="0.25">
      <c r="A59" s="8">
        <v>48</v>
      </c>
      <c r="B59" s="21" t="s">
        <v>30</v>
      </c>
      <c r="C59" s="21" t="s">
        <v>100</v>
      </c>
      <c r="D59" s="21" t="s">
        <v>108</v>
      </c>
      <c r="E59" s="12" t="s">
        <v>110</v>
      </c>
      <c r="F59" s="7" t="s">
        <v>76</v>
      </c>
      <c r="G59" s="4"/>
      <c r="H59" s="4" t="s">
        <v>76</v>
      </c>
      <c r="I59" s="15" t="s">
        <v>117</v>
      </c>
      <c r="J59" s="15"/>
      <c r="K59" s="15"/>
      <c r="L59" s="7" t="s">
        <v>111</v>
      </c>
      <c r="M59" s="21" t="s">
        <v>101</v>
      </c>
    </row>
    <row r="60" spans="1:13" x14ac:dyDescent="0.25">
      <c r="A60" s="8">
        <v>48</v>
      </c>
      <c r="B60" s="21" t="s">
        <v>30</v>
      </c>
      <c r="C60" s="21"/>
      <c r="D60" s="21"/>
      <c r="E60" s="12"/>
      <c r="F60" s="7"/>
      <c r="G60" s="4"/>
      <c r="H60" s="4"/>
      <c r="I60" s="15"/>
      <c r="J60" s="15"/>
      <c r="K60" s="15"/>
      <c r="L60" s="7"/>
      <c r="M60" s="21"/>
    </row>
    <row r="61" spans="1:13" x14ac:dyDescent="0.25">
      <c r="A61" s="8">
        <v>48</v>
      </c>
      <c r="B61" s="21" t="s">
        <v>30</v>
      </c>
      <c r="C61" s="21"/>
      <c r="D61" s="21"/>
      <c r="E61" s="12"/>
      <c r="F61" s="7"/>
      <c r="G61" s="4"/>
      <c r="H61" s="4"/>
      <c r="I61" s="15"/>
      <c r="J61" s="15"/>
      <c r="K61" s="15"/>
      <c r="L61" s="7"/>
      <c r="M61" s="21"/>
    </row>
    <row r="64" spans="1:13" ht="16.5" x14ac:dyDescent="0.25">
      <c r="A64" s="1" t="s">
        <v>0</v>
      </c>
      <c r="B64" s="19">
        <v>49</v>
      </c>
      <c r="D64" s="20" t="s">
        <v>124</v>
      </c>
    </row>
    <row r="66" spans="1:13" s="25" customFormat="1" x14ac:dyDescent="0.25">
      <c r="A66" s="3" t="s">
        <v>0</v>
      </c>
      <c r="B66" s="9" t="s">
        <v>3</v>
      </c>
      <c r="C66" s="10" t="s">
        <v>4</v>
      </c>
      <c r="D66" s="9" t="s">
        <v>11</v>
      </c>
      <c r="E66" s="5" t="s">
        <v>5</v>
      </c>
      <c r="F66" s="14" t="s">
        <v>6</v>
      </c>
      <c r="G66" s="3" t="s">
        <v>9</v>
      </c>
      <c r="H66" s="6" t="s">
        <v>8</v>
      </c>
      <c r="I66" s="14" t="s">
        <v>10</v>
      </c>
      <c r="J66" s="14"/>
      <c r="K66" s="14"/>
      <c r="L66" s="5" t="s">
        <v>7</v>
      </c>
      <c r="M66" s="24" t="s">
        <v>2</v>
      </c>
    </row>
    <row r="67" spans="1:13" x14ac:dyDescent="0.25">
      <c r="A67" s="8">
        <v>49</v>
      </c>
      <c r="B67" s="21" t="s">
        <v>12</v>
      </c>
      <c r="C67" s="21" t="s">
        <v>13</v>
      </c>
      <c r="D67" s="21" t="s">
        <v>144</v>
      </c>
      <c r="E67" s="12" t="s">
        <v>90</v>
      </c>
      <c r="F67" s="7" t="s">
        <v>76</v>
      </c>
      <c r="G67" s="4"/>
      <c r="H67" s="4" t="s">
        <v>76</v>
      </c>
      <c r="I67" s="15" t="s">
        <v>161</v>
      </c>
      <c r="J67" s="15"/>
      <c r="K67" s="15"/>
      <c r="L67" s="7" t="s">
        <v>111</v>
      </c>
      <c r="M67" s="21" t="s">
        <v>133</v>
      </c>
    </row>
    <row r="68" spans="1:13" s="26" customFormat="1" x14ac:dyDescent="0.25">
      <c r="A68" s="8">
        <v>49</v>
      </c>
      <c r="B68" s="21" t="s">
        <v>12</v>
      </c>
      <c r="C68" s="21"/>
      <c r="D68" s="21"/>
      <c r="E68" s="12"/>
      <c r="F68" s="7"/>
      <c r="G68" s="4"/>
      <c r="H68" s="4"/>
      <c r="I68" s="15"/>
      <c r="J68" s="15"/>
      <c r="K68" s="15"/>
      <c r="L68" s="7"/>
      <c r="M68" s="21"/>
    </row>
    <row r="69" spans="1:13" x14ac:dyDescent="0.25">
      <c r="A69" s="8">
        <v>49</v>
      </c>
      <c r="B69" s="21" t="s">
        <v>14</v>
      </c>
      <c r="C69" s="21" t="s">
        <v>125</v>
      </c>
      <c r="D69" s="21" t="s">
        <v>145</v>
      </c>
      <c r="E69" s="12" t="s">
        <v>162</v>
      </c>
      <c r="F69" s="7" t="s">
        <v>111</v>
      </c>
      <c r="G69" s="4"/>
      <c r="H69" s="4" t="s">
        <v>111</v>
      </c>
      <c r="I69" s="15" t="s">
        <v>165</v>
      </c>
      <c r="J69" s="15"/>
      <c r="K69" s="15"/>
      <c r="L69" s="7" t="s">
        <v>158</v>
      </c>
      <c r="M69" s="21" t="s">
        <v>134</v>
      </c>
    </row>
    <row r="70" spans="1:13" x14ac:dyDescent="0.25">
      <c r="A70" s="8">
        <v>49</v>
      </c>
      <c r="B70" s="21" t="s">
        <v>15</v>
      </c>
      <c r="C70" s="21" t="s">
        <v>20</v>
      </c>
      <c r="D70" s="21" t="s">
        <v>146</v>
      </c>
      <c r="E70" s="12" t="s">
        <v>162</v>
      </c>
      <c r="F70" s="7" t="s">
        <v>111</v>
      </c>
      <c r="G70" s="4"/>
      <c r="H70" s="4" t="s">
        <v>111</v>
      </c>
      <c r="I70" s="15" t="s">
        <v>164</v>
      </c>
      <c r="J70" s="15"/>
      <c r="K70" s="15"/>
      <c r="L70" s="7" t="s">
        <v>158</v>
      </c>
      <c r="M70" s="21" t="s">
        <v>135</v>
      </c>
    </row>
    <row r="71" spans="1:13" x14ac:dyDescent="0.25">
      <c r="A71" s="8">
        <v>49</v>
      </c>
      <c r="B71" s="21" t="s">
        <v>17</v>
      </c>
      <c r="C71" s="21" t="s">
        <v>126</v>
      </c>
      <c r="D71" s="21" t="s">
        <v>147</v>
      </c>
      <c r="E71" s="12" t="s">
        <v>86</v>
      </c>
      <c r="F71" s="7" t="s">
        <v>76</v>
      </c>
      <c r="G71" s="4"/>
      <c r="H71" s="4" t="s">
        <v>76</v>
      </c>
      <c r="I71" s="15" t="s">
        <v>166</v>
      </c>
      <c r="J71" s="15"/>
      <c r="K71" s="15"/>
      <c r="L71" s="7" t="s">
        <v>111</v>
      </c>
      <c r="M71" s="21" t="s">
        <v>136</v>
      </c>
    </row>
    <row r="72" spans="1:13" x14ac:dyDescent="0.25">
      <c r="A72" s="8">
        <v>49</v>
      </c>
      <c r="B72" s="21" t="s">
        <v>18</v>
      </c>
      <c r="C72" s="21" t="s">
        <v>127</v>
      </c>
      <c r="D72" s="21" t="s">
        <v>148</v>
      </c>
      <c r="E72" s="12" t="s">
        <v>86</v>
      </c>
      <c r="F72" s="7" t="s">
        <v>155</v>
      </c>
      <c r="G72" s="4"/>
      <c r="H72" s="4" t="s">
        <v>155</v>
      </c>
      <c r="I72" s="15" t="s">
        <v>167</v>
      </c>
      <c r="J72" s="15"/>
      <c r="K72" s="15"/>
      <c r="L72" s="7" t="s">
        <v>159</v>
      </c>
      <c r="M72" s="21" t="s">
        <v>137</v>
      </c>
    </row>
    <row r="73" spans="1:13" x14ac:dyDescent="0.25">
      <c r="A73" s="8">
        <v>49</v>
      </c>
      <c r="B73" s="21" t="s">
        <v>19</v>
      </c>
      <c r="C73" s="21" t="s">
        <v>128</v>
      </c>
      <c r="D73" s="21" t="s">
        <v>149</v>
      </c>
      <c r="E73" s="12" t="s">
        <v>162</v>
      </c>
      <c r="F73" s="7" t="s">
        <v>155</v>
      </c>
      <c r="G73" s="4"/>
      <c r="H73" s="4" t="s">
        <v>155</v>
      </c>
      <c r="I73" s="15" t="s">
        <v>163</v>
      </c>
      <c r="J73" s="15"/>
      <c r="K73" s="15"/>
      <c r="L73" s="7" t="s">
        <v>159</v>
      </c>
      <c r="M73" s="21" t="s">
        <v>138</v>
      </c>
    </row>
    <row r="74" spans="1:13" x14ac:dyDescent="0.25">
      <c r="A74" s="8">
        <v>49</v>
      </c>
      <c r="B74" s="21" t="s">
        <v>21</v>
      </c>
      <c r="C74" s="21" t="s">
        <v>129</v>
      </c>
      <c r="D74" s="21" t="s">
        <v>150</v>
      </c>
      <c r="E74" s="12" t="s">
        <v>86</v>
      </c>
      <c r="F74" s="7" t="s">
        <v>155</v>
      </c>
      <c r="G74" s="4"/>
      <c r="H74" s="4" t="s">
        <v>155</v>
      </c>
      <c r="I74" s="15" t="s">
        <v>168</v>
      </c>
      <c r="J74" s="15"/>
      <c r="K74" s="15"/>
      <c r="L74" s="7" t="s">
        <v>159</v>
      </c>
      <c r="M74" s="21" t="s">
        <v>139</v>
      </c>
    </row>
    <row r="75" spans="1:13" x14ac:dyDescent="0.25">
      <c r="A75" s="8">
        <v>49</v>
      </c>
      <c r="B75" s="21" t="s">
        <v>22</v>
      </c>
      <c r="C75" s="21" t="s">
        <v>130</v>
      </c>
      <c r="D75" s="21" t="s">
        <v>151</v>
      </c>
      <c r="E75" s="12" t="s">
        <v>162</v>
      </c>
      <c r="F75" s="7" t="s">
        <v>156</v>
      </c>
      <c r="G75" s="4"/>
      <c r="H75" s="4" t="s">
        <v>156</v>
      </c>
      <c r="I75" s="15" t="s">
        <v>169</v>
      </c>
      <c r="J75" s="15"/>
      <c r="K75" s="15"/>
      <c r="L75" s="7" t="s">
        <v>160</v>
      </c>
      <c r="M75" s="21" t="s">
        <v>140</v>
      </c>
    </row>
    <row r="76" spans="1:13" x14ac:dyDescent="0.25">
      <c r="A76" s="8">
        <v>49</v>
      </c>
      <c r="B76" s="21" t="s">
        <v>23</v>
      </c>
      <c r="C76" s="21" t="s">
        <v>131</v>
      </c>
      <c r="D76" s="21" t="s">
        <v>152</v>
      </c>
      <c r="E76" s="12" t="s">
        <v>86</v>
      </c>
      <c r="F76" s="7" t="s">
        <v>156</v>
      </c>
      <c r="G76" s="4"/>
      <c r="H76" s="4" t="s">
        <v>156</v>
      </c>
      <c r="I76" s="15" t="s">
        <v>170</v>
      </c>
      <c r="J76" s="15"/>
      <c r="K76" s="15"/>
      <c r="L76" s="7" t="s">
        <v>160</v>
      </c>
      <c r="M76" s="21" t="s">
        <v>141</v>
      </c>
    </row>
    <row r="77" spans="1:13" x14ac:dyDescent="0.25">
      <c r="A77" s="8">
        <v>49</v>
      </c>
      <c r="B77" s="21" t="s">
        <v>24</v>
      </c>
      <c r="C77" s="21" t="s">
        <v>132</v>
      </c>
      <c r="D77" s="21" t="s">
        <v>153</v>
      </c>
      <c r="E77" s="12" t="s">
        <v>162</v>
      </c>
      <c r="F77" s="7" t="s">
        <v>156</v>
      </c>
      <c r="G77" s="4"/>
      <c r="H77" s="4" t="s">
        <v>156</v>
      </c>
      <c r="I77" s="15" t="s">
        <v>170</v>
      </c>
      <c r="J77" s="15"/>
      <c r="K77" s="15"/>
      <c r="L77" s="7" t="s">
        <v>160</v>
      </c>
      <c r="M77" s="21" t="s">
        <v>142</v>
      </c>
    </row>
    <row r="78" spans="1:13" x14ac:dyDescent="0.25">
      <c r="A78" s="8">
        <v>49</v>
      </c>
      <c r="B78" s="21" t="s">
        <v>39</v>
      </c>
      <c r="C78" s="21" t="s">
        <v>25</v>
      </c>
      <c r="D78" s="21" t="s">
        <v>154</v>
      </c>
      <c r="E78" s="12" t="s">
        <v>36</v>
      </c>
      <c r="F78" s="7" t="s">
        <v>157</v>
      </c>
      <c r="G78" s="4"/>
      <c r="H78" s="4" t="s">
        <v>159</v>
      </c>
      <c r="I78" s="15" t="s">
        <v>171</v>
      </c>
      <c r="J78" s="15"/>
      <c r="K78" s="15"/>
      <c r="L78" s="7" t="s">
        <v>160</v>
      </c>
      <c r="M78" s="21" t="s">
        <v>143</v>
      </c>
    </row>
    <row r="79" spans="1:13" s="26" customFormat="1" x14ac:dyDescent="0.25">
      <c r="A79" s="8">
        <v>49</v>
      </c>
      <c r="B79" s="21" t="s">
        <v>26</v>
      </c>
      <c r="C79" s="21"/>
      <c r="D79" s="21"/>
      <c r="E79" s="12"/>
      <c r="F79" s="7"/>
      <c r="G79" s="4"/>
      <c r="H79" s="4"/>
      <c r="I79" s="15"/>
      <c r="J79" s="15"/>
      <c r="K79" s="15"/>
      <c r="L79" s="7"/>
      <c r="M79" s="21"/>
    </row>
    <row r="80" spans="1:13" s="26" customFormat="1" x14ac:dyDescent="0.25">
      <c r="A80" s="8">
        <v>49</v>
      </c>
      <c r="B80" s="21" t="s">
        <v>27</v>
      </c>
      <c r="C80" s="21"/>
      <c r="D80" s="21"/>
      <c r="E80" s="12"/>
      <c r="F80" s="7"/>
      <c r="G80" s="4"/>
      <c r="H80" s="4"/>
      <c r="I80" s="15"/>
      <c r="J80" s="15"/>
      <c r="K80" s="15"/>
      <c r="L80" s="7"/>
      <c r="M80" s="21"/>
    </row>
    <row r="81" spans="1:26" s="26" customFormat="1" x14ac:dyDescent="0.25">
      <c r="A81" s="8">
        <v>49</v>
      </c>
      <c r="B81" s="21" t="s">
        <v>28</v>
      </c>
      <c r="C81" s="21"/>
      <c r="D81" s="21"/>
      <c r="E81" s="12"/>
      <c r="F81" s="7"/>
      <c r="G81" s="4"/>
      <c r="H81" s="4"/>
      <c r="I81" s="15"/>
      <c r="J81" s="15"/>
      <c r="K81" s="15"/>
      <c r="L81" s="7"/>
      <c r="M81" s="21"/>
    </row>
    <row r="82" spans="1:26" s="26" customFormat="1" x14ac:dyDescent="0.25">
      <c r="A82" s="8">
        <v>49</v>
      </c>
      <c r="B82" s="21" t="s">
        <v>29</v>
      </c>
      <c r="C82" s="21"/>
      <c r="D82" s="21"/>
      <c r="E82" s="12"/>
      <c r="F82" s="7"/>
      <c r="G82" s="4"/>
      <c r="H82" s="4"/>
      <c r="I82" s="15"/>
      <c r="J82" s="15"/>
      <c r="K82" s="15"/>
      <c r="L82" s="7"/>
      <c r="M82" s="21"/>
    </row>
    <row r="83" spans="1:26" s="26" customFormat="1" x14ac:dyDescent="0.25">
      <c r="A83" s="8">
        <v>49</v>
      </c>
      <c r="B83" s="21" t="s">
        <v>29</v>
      </c>
      <c r="C83" s="21"/>
      <c r="D83" s="21"/>
      <c r="E83" s="12"/>
      <c r="F83" s="7"/>
      <c r="G83" s="4"/>
      <c r="H83" s="4"/>
      <c r="I83" s="15"/>
      <c r="J83" s="15"/>
      <c r="K83" s="15"/>
      <c r="L83" s="7"/>
      <c r="M83" s="21"/>
    </row>
    <row r="84" spans="1:26" s="26" customFormat="1" x14ac:dyDescent="0.25">
      <c r="A84" s="8">
        <v>49</v>
      </c>
      <c r="B84" s="21" t="s">
        <v>96</v>
      </c>
      <c r="C84" s="21"/>
      <c r="D84" s="21"/>
      <c r="E84" s="12"/>
      <c r="F84" s="7"/>
      <c r="G84" s="4"/>
      <c r="H84" s="4"/>
      <c r="I84" s="15"/>
      <c r="J84" s="15"/>
      <c r="K84" s="15"/>
      <c r="L84" s="7"/>
      <c r="M84" s="21"/>
    </row>
    <row r="85" spans="1:26" s="26" customFormat="1" x14ac:dyDescent="0.25">
      <c r="A85" s="8">
        <v>49</v>
      </c>
      <c r="B85" s="21" t="s">
        <v>31</v>
      </c>
      <c r="C85" s="21"/>
      <c r="D85" s="21"/>
      <c r="E85" s="12"/>
      <c r="F85" s="7"/>
      <c r="G85" s="4"/>
      <c r="H85" s="4"/>
      <c r="I85" s="15"/>
      <c r="J85" s="15"/>
      <c r="K85" s="15"/>
      <c r="L85" s="7"/>
      <c r="M85" s="21"/>
    </row>
    <row r="86" spans="1:26" s="26" customFormat="1" x14ac:dyDescent="0.25">
      <c r="A86" s="8">
        <v>49</v>
      </c>
      <c r="B86" s="21" t="s">
        <v>32</v>
      </c>
      <c r="C86" s="21"/>
      <c r="D86" s="21"/>
      <c r="E86" s="12"/>
      <c r="F86" s="7"/>
      <c r="G86" s="4"/>
      <c r="H86" s="4"/>
      <c r="I86" s="15"/>
      <c r="J86" s="15"/>
      <c r="K86" s="15"/>
      <c r="L86" s="7"/>
      <c r="M86" s="21"/>
    </row>
    <row r="87" spans="1:26" x14ac:dyDescent="0.25">
      <c r="A87" s="8">
        <v>49</v>
      </c>
      <c r="B87" s="21" t="s">
        <v>30</v>
      </c>
      <c r="C87" s="21" t="str">
        <f>"HAIAN SONG"</f>
        <v>HAIAN SONG</v>
      </c>
      <c r="D87" s="21" t="s">
        <v>123</v>
      </c>
      <c r="E87" s="12" t="s">
        <v>86</v>
      </c>
      <c r="F87" s="7" t="s">
        <v>76</v>
      </c>
      <c r="G87" s="4"/>
      <c r="H87" s="4" t="s">
        <v>76</v>
      </c>
      <c r="I87" s="15" t="s">
        <v>172</v>
      </c>
      <c r="J87" s="15"/>
      <c r="K87" s="15"/>
      <c r="L87" s="7" t="s">
        <v>111</v>
      </c>
      <c r="M87" s="21" t="s">
        <v>122</v>
      </c>
    </row>
    <row r="88" spans="1:26" x14ac:dyDescent="0.25">
      <c r="A88" s="8">
        <v>49</v>
      </c>
      <c r="B88" s="21" t="s">
        <v>30</v>
      </c>
      <c r="C88" s="21"/>
      <c r="D88" s="21"/>
      <c r="E88" s="12"/>
      <c r="F88" s="7"/>
      <c r="G88" s="4"/>
      <c r="H88" s="4"/>
      <c r="I88" s="15"/>
      <c r="J88" s="15"/>
      <c r="K88" s="15"/>
      <c r="L88" s="7"/>
      <c r="M88" s="21"/>
    </row>
    <row r="89" spans="1:26" x14ac:dyDescent="0.25">
      <c r="A89" s="32">
        <v>49</v>
      </c>
      <c r="B89" s="33" t="s">
        <v>30</v>
      </c>
      <c r="C89" s="33"/>
      <c r="D89" s="33"/>
      <c r="E89" s="34"/>
      <c r="F89" s="35"/>
      <c r="G89" s="36"/>
      <c r="H89" s="36"/>
      <c r="I89" s="37"/>
      <c r="J89" s="37"/>
      <c r="K89" s="37"/>
      <c r="L89" s="35"/>
      <c r="M89" s="33"/>
    </row>
    <row r="90" spans="1:26" s="42" customFormat="1" x14ac:dyDescent="0.25">
      <c r="A90" s="38">
        <v>49</v>
      </c>
      <c r="B90" s="39" t="s">
        <v>87</v>
      </c>
      <c r="C90" s="40" t="str">
        <f>"APL PUSAN"</f>
        <v>APL PUSAN</v>
      </c>
      <c r="D90" s="39" t="s">
        <v>120</v>
      </c>
      <c r="E90" s="40" t="s">
        <v>37</v>
      </c>
      <c r="F90" s="41" t="s">
        <v>76</v>
      </c>
      <c r="G90" s="38" t="s">
        <v>124</v>
      </c>
      <c r="H90" s="39" t="s">
        <v>76</v>
      </c>
      <c r="I90" s="41" t="s">
        <v>121</v>
      </c>
      <c r="J90" s="41"/>
      <c r="K90" s="41"/>
      <c r="L90" s="40" t="s">
        <v>111</v>
      </c>
      <c r="M90" s="43" t="s">
        <v>119</v>
      </c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2" spans="1:26" s="26" customFormat="1" x14ac:dyDescent="0.25">
      <c r="A92" s="16"/>
      <c r="B92" s="22"/>
      <c r="C92" s="22"/>
      <c r="D92" s="22"/>
      <c r="E92" s="17"/>
      <c r="F92" s="17"/>
      <c r="G92" s="16"/>
      <c r="H92" s="16"/>
      <c r="I92" s="18"/>
      <c r="J92" s="18"/>
      <c r="K92" s="18"/>
      <c r="L92" s="17"/>
      <c r="M92" s="22"/>
    </row>
    <row r="93" spans="1:26" s="26" customFormat="1" x14ac:dyDescent="0.25">
      <c r="A93" s="16"/>
      <c r="B93" s="22"/>
      <c r="C93" s="22"/>
      <c r="D93" s="22"/>
      <c r="E93" s="17"/>
      <c r="F93" s="17"/>
      <c r="G93" s="16"/>
      <c r="H93" s="16"/>
      <c r="I93" s="18"/>
      <c r="J93" s="18"/>
      <c r="K93" s="18"/>
      <c r="L93" s="17"/>
      <c r="M93" s="22"/>
    </row>
    <row r="94" spans="1:26" s="26" customFormat="1" x14ac:dyDescent="0.25">
      <c r="A94" s="16"/>
      <c r="B94" s="22"/>
      <c r="C94" s="22"/>
      <c r="D94" s="22"/>
      <c r="E94" s="17"/>
      <c r="F94" s="17"/>
      <c r="G94" s="16"/>
      <c r="H94" s="16"/>
      <c r="I94" s="18"/>
      <c r="J94" s="18"/>
      <c r="K94" s="18"/>
      <c r="L94" s="17"/>
      <c r="M94" s="22"/>
    </row>
    <row r="95" spans="1:26" s="26" customFormat="1" x14ac:dyDescent="0.25">
      <c r="B95" s="27"/>
      <c r="C95" s="27"/>
      <c r="D95" s="27"/>
      <c r="E95" s="28"/>
      <c r="F95" s="29"/>
      <c r="G95" s="29"/>
      <c r="I95" s="29"/>
      <c r="J95" s="29"/>
      <c r="K95" s="29"/>
      <c r="M95" s="30"/>
    </row>
    <row r="96" spans="1:26" s="26" customFormat="1" x14ac:dyDescent="0.25">
      <c r="A96" s="16"/>
      <c r="B96" s="22"/>
      <c r="C96" s="22"/>
      <c r="D96" s="22"/>
      <c r="E96" s="17"/>
      <c r="F96" s="17"/>
      <c r="G96" s="16"/>
      <c r="H96" s="16"/>
      <c r="I96" s="18"/>
      <c r="J96" s="18"/>
      <c r="K96" s="18"/>
      <c r="L96" s="17"/>
      <c r="M96" s="22"/>
    </row>
    <row r="97" spans="1:13" s="26" customFormat="1" x14ac:dyDescent="0.25">
      <c r="A97" s="16"/>
      <c r="B97" s="22"/>
      <c r="C97" s="22"/>
      <c r="D97" s="22"/>
      <c r="E97" s="17"/>
      <c r="F97" s="17"/>
      <c r="G97" s="16"/>
      <c r="H97" s="16"/>
      <c r="I97" s="18"/>
      <c r="J97" s="18"/>
      <c r="K97" s="18"/>
      <c r="L97" s="17"/>
      <c r="M97" s="22"/>
    </row>
    <row r="98" spans="1:13" s="26" customFormat="1" x14ac:dyDescent="0.25">
      <c r="A98" s="16"/>
      <c r="B98" s="22"/>
      <c r="C98" s="22"/>
      <c r="D98" s="22"/>
      <c r="E98" s="17"/>
      <c r="F98" s="17"/>
      <c r="G98" s="16"/>
      <c r="H98" s="16"/>
      <c r="I98" s="18"/>
      <c r="J98" s="18"/>
      <c r="K98" s="18"/>
      <c r="L98" s="17"/>
      <c r="M98" s="22"/>
    </row>
    <row r="99" spans="1:13" s="26" customFormat="1" x14ac:dyDescent="0.25">
      <c r="A99" s="16"/>
      <c r="B99" s="22"/>
      <c r="C99" s="22"/>
      <c r="D99" s="22"/>
      <c r="E99" s="17"/>
      <c r="F99" s="17"/>
      <c r="G99" s="16"/>
      <c r="H99" s="16"/>
      <c r="I99" s="18"/>
      <c r="J99" s="18"/>
      <c r="K99" s="18"/>
      <c r="L99" s="17"/>
      <c r="M99" s="22"/>
    </row>
    <row r="100" spans="1:13" s="26" customFormat="1" x14ac:dyDescent="0.25">
      <c r="A100" s="16"/>
      <c r="B100" s="22"/>
      <c r="C100" s="22"/>
      <c r="D100" s="22"/>
      <c r="E100" s="17"/>
      <c r="F100" s="17"/>
      <c r="G100" s="16"/>
      <c r="H100" s="16"/>
      <c r="I100" s="18"/>
      <c r="J100" s="18"/>
      <c r="K100" s="18"/>
      <c r="L100" s="17"/>
      <c r="M100" s="22"/>
    </row>
    <row r="101" spans="1:13" s="26" customFormat="1" x14ac:dyDescent="0.25">
      <c r="A101" s="16"/>
      <c r="B101" s="22"/>
      <c r="C101" s="22"/>
      <c r="D101" s="22"/>
      <c r="E101" s="17"/>
      <c r="F101" s="17"/>
      <c r="G101" s="16"/>
      <c r="H101" s="16"/>
      <c r="I101" s="18"/>
      <c r="J101" s="18"/>
      <c r="K101" s="18"/>
      <c r="L101" s="17"/>
      <c r="M101" s="22"/>
    </row>
    <row r="102" spans="1:13" s="26" customFormat="1" x14ac:dyDescent="0.25">
      <c r="A102" s="16"/>
      <c r="B102" s="22"/>
      <c r="C102" s="22"/>
      <c r="D102" s="22"/>
      <c r="E102" s="17"/>
      <c r="F102" s="17"/>
      <c r="G102" s="16"/>
      <c r="H102" s="16"/>
      <c r="I102" s="18"/>
      <c r="J102" s="18"/>
      <c r="K102" s="18"/>
      <c r="L102" s="17"/>
      <c r="M102" s="22"/>
    </row>
    <row r="103" spans="1:13" s="26" customFormat="1" x14ac:dyDescent="0.25">
      <c r="A103" s="16"/>
      <c r="B103" s="22"/>
      <c r="C103" s="22"/>
      <c r="D103" s="22"/>
      <c r="E103" s="17"/>
      <c r="F103" s="17"/>
      <c r="G103" s="16"/>
      <c r="H103" s="16"/>
      <c r="I103" s="18"/>
      <c r="J103" s="18"/>
      <c r="K103" s="18"/>
      <c r="L103" s="17"/>
      <c r="M103" s="22"/>
    </row>
    <row r="104" spans="1:13" s="26" customFormat="1" x14ac:dyDescent="0.25">
      <c r="A104" s="16"/>
      <c r="B104" s="22"/>
      <c r="C104" s="22"/>
      <c r="D104" s="22"/>
      <c r="E104" s="17"/>
      <c r="F104" s="17"/>
      <c r="G104" s="16"/>
      <c r="H104" s="16"/>
      <c r="I104" s="18"/>
      <c r="J104" s="18"/>
      <c r="K104" s="18"/>
      <c r="L104" s="17"/>
      <c r="M104" s="22"/>
    </row>
    <row r="105" spans="1:13" s="26" customFormat="1" x14ac:dyDescent="0.25">
      <c r="A105" s="16"/>
      <c r="B105" s="22"/>
      <c r="C105" s="22"/>
      <c r="D105" s="22"/>
      <c r="E105" s="17"/>
      <c r="F105" s="17"/>
      <c r="G105" s="16"/>
      <c r="H105" s="16"/>
      <c r="I105" s="18"/>
      <c r="J105" s="18"/>
      <c r="K105" s="18"/>
      <c r="L105" s="17"/>
      <c r="M105" s="22"/>
    </row>
    <row r="106" spans="1:13" x14ac:dyDescent="0.25">
      <c r="A106" s="16"/>
      <c r="B106" s="22"/>
      <c r="C106" s="22"/>
      <c r="D106" s="22"/>
      <c r="E106" s="17"/>
      <c r="F106" s="17"/>
      <c r="G106" s="16"/>
      <c r="H106" s="16"/>
      <c r="I106" s="18"/>
      <c r="J106" s="18"/>
      <c r="K106" s="18"/>
      <c r="L106" s="17"/>
      <c r="M106" s="22"/>
    </row>
    <row r="107" spans="1:13" x14ac:dyDescent="0.25">
      <c r="A107" s="16"/>
      <c r="B107" s="22"/>
      <c r="C107" s="22"/>
      <c r="D107" s="22"/>
      <c r="E107" s="17"/>
      <c r="F107" s="17"/>
      <c r="G107" s="16"/>
      <c r="H107" s="16"/>
      <c r="I107" s="18"/>
      <c r="J107" s="18"/>
      <c r="K107" s="18"/>
      <c r="L107" s="17"/>
      <c r="M107" s="22"/>
    </row>
    <row r="108" spans="1:13" x14ac:dyDescent="0.25">
      <c r="A108" s="16"/>
      <c r="B108" s="22"/>
      <c r="C108" s="22"/>
      <c r="D108" s="22"/>
      <c r="E108" s="17"/>
      <c r="F108" s="17"/>
      <c r="G108" s="16"/>
      <c r="H108" s="16"/>
      <c r="I108" s="18"/>
      <c r="J108" s="18"/>
      <c r="K108" s="18"/>
      <c r="L108" s="17"/>
      <c r="M108" s="22"/>
    </row>
    <row r="109" spans="1:13" x14ac:dyDescent="0.25">
      <c r="A109" s="16"/>
      <c r="B109" s="22"/>
      <c r="C109" s="22"/>
      <c r="D109" s="22"/>
      <c r="E109" s="17"/>
      <c r="F109" s="17"/>
      <c r="G109" s="16"/>
      <c r="H109" s="16"/>
      <c r="I109" s="18"/>
      <c r="J109" s="18"/>
      <c r="K109" s="18"/>
      <c r="L109" s="17"/>
      <c r="M109" s="22"/>
    </row>
    <row r="110" spans="1:13" x14ac:dyDescent="0.25">
      <c r="A110" s="16"/>
      <c r="B110" s="22"/>
      <c r="C110" s="22"/>
      <c r="D110" s="22"/>
      <c r="E110" s="17"/>
      <c r="F110" s="17"/>
      <c r="G110" s="16"/>
      <c r="H110" s="16"/>
      <c r="I110" s="18"/>
      <c r="J110" s="18"/>
      <c r="K110" s="18"/>
      <c r="L110" s="17"/>
      <c r="M110" s="22"/>
    </row>
    <row r="111" spans="1:13" x14ac:dyDescent="0.25">
      <c r="A111" s="16"/>
      <c r="B111" s="22"/>
      <c r="C111" s="22"/>
      <c r="D111" s="22"/>
      <c r="E111" s="17"/>
      <c r="F111" s="17"/>
      <c r="G111" s="16"/>
      <c r="H111" s="16"/>
      <c r="I111" s="18"/>
      <c r="J111" s="18"/>
      <c r="K111" s="18"/>
      <c r="L111" s="17"/>
      <c r="M111" s="22"/>
    </row>
    <row r="112" spans="1:13" x14ac:dyDescent="0.25">
      <c r="A112" s="16"/>
      <c r="B112" s="22"/>
      <c r="C112" s="22"/>
      <c r="D112" s="22"/>
      <c r="E112" s="17"/>
      <c r="F112" s="17"/>
      <c r="G112" s="16"/>
      <c r="H112" s="16"/>
      <c r="I112" s="18"/>
      <c r="J112" s="18"/>
      <c r="K112" s="18"/>
      <c r="L112" s="17"/>
      <c r="M112" s="22"/>
    </row>
    <row r="113" spans="1:13" x14ac:dyDescent="0.25">
      <c r="A113" s="16"/>
      <c r="B113" s="22"/>
      <c r="C113" s="22"/>
      <c r="D113" s="22"/>
      <c r="E113" s="17"/>
      <c r="F113" s="17"/>
      <c r="G113" s="16"/>
      <c r="H113" s="16"/>
      <c r="I113" s="18"/>
      <c r="J113" s="18"/>
      <c r="K113" s="18"/>
      <c r="L113" s="17"/>
      <c r="M113" s="22"/>
    </row>
    <row r="114" spans="1:13" x14ac:dyDescent="0.25">
      <c r="A114" s="16"/>
      <c r="B114" s="22"/>
      <c r="C114" s="22"/>
      <c r="D114" s="22"/>
      <c r="E114" s="17"/>
      <c r="F114" s="17"/>
      <c r="G114" s="16"/>
      <c r="H114" s="16"/>
      <c r="I114" s="18"/>
      <c r="J114" s="18"/>
      <c r="K114" s="18"/>
      <c r="L114" s="17"/>
      <c r="M114" s="22"/>
    </row>
    <row r="115" spans="1:13" x14ac:dyDescent="0.25">
      <c r="A115" s="16"/>
      <c r="B115" s="22"/>
      <c r="C115" s="22"/>
      <c r="D115" s="22"/>
      <c r="E115" s="17"/>
      <c r="F115" s="17"/>
      <c r="G115" s="16"/>
      <c r="H115" s="16"/>
      <c r="I115" s="18"/>
      <c r="J115" s="18"/>
      <c r="K115" s="18"/>
      <c r="L115" s="17"/>
      <c r="M115" s="22"/>
    </row>
  </sheetData>
  <mergeCells count="1">
    <mergeCell ref="A2:F2"/>
  </mergeCells>
  <dataValidations count="1">
    <dataValidation type="list" allowBlank="1" showInputMessage="1" showErrorMessage="1" sqref="B69:B78 C42 C100:C102 C45:C47 B39:C39 C97 B67:C67 B96:B105 B41:B50 C70 C73:C75 C16 C8:C9 C14 C11 B8:B18">
      <formula1>AN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N33" sqref="N33"/>
    </sheetView>
  </sheetViews>
  <sheetFormatPr defaultRowHeight="15.75" x14ac:dyDescent="0.25"/>
  <sheetData>
    <row r="1" spans="1:11" ht="16.5" x14ac:dyDescent="0.25">
      <c r="A1" s="1" t="s">
        <v>0</v>
      </c>
      <c r="B1" s="1">
        <v>9</v>
      </c>
      <c r="C1" s="54"/>
      <c r="D1" s="54"/>
      <c r="E1" s="54"/>
      <c r="F1" s="54"/>
      <c r="G1" s="20"/>
      <c r="H1" s="54"/>
      <c r="I1" s="54"/>
      <c r="J1" s="54"/>
      <c r="K1" s="54"/>
    </row>
    <row r="2" spans="1:11" x14ac:dyDescent="0.25">
      <c r="A2" s="2" t="s">
        <v>1</v>
      </c>
      <c r="B2" s="54"/>
      <c r="C2" s="54"/>
      <c r="D2" s="54"/>
      <c r="E2" s="54"/>
      <c r="F2" s="54"/>
      <c r="G2" s="20"/>
      <c r="H2" s="54"/>
      <c r="I2" s="54"/>
      <c r="J2" s="54"/>
      <c r="K2" s="54"/>
    </row>
    <row r="3" spans="1:11" x14ac:dyDescent="0.25">
      <c r="A3" s="54"/>
      <c r="B3" s="54"/>
      <c r="C3" s="54"/>
      <c r="D3" s="54"/>
      <c r="E3" s="54"/>
      <c r="F3" s="54"/>
      <c r="G3" s="20"/>
      <c r="H3" s="54"/>
      <c r="I3" s="54"/>
      <c r="J3" s="54"/>
      <c r="K3" s="54"/>
    </row>
    <row r="4" spans="1:11" x14ac:dyDescent="0.25">
      <c r="A4" s="55" t="s">
        <v>0</v>
      </c>
      <c r="B4" s="56" t="s">
        <v>3</v>
      </c>
      <c r="C4" s="56" t="s">
        <v>4</v>
      </c>
      <c r="D4" s="57" t="s">
        <v>11</v>
      </c>
      <c r="E4" s="56" t="s">
        <v>5</v>
      </c>
      <c r="F4" s="56" t="s">
        <v>6</v>
      </c>
      <c r="G4" s="55" t="s">
        <v>9</v>
      </c>
      <c r="H4" s="56" t="s">
        <v>8</v>
      </c>
      <c r="I4" s="56" t="s">
        <v>10</v>
      </c>
      <c r="J4" s="56" t="s">
        <v>7</v>
      </c>
      <c r="K4" s="55" t="s">
        <v>2</v>
      </c>
    </row>
    <row r="5" spans="1:11" x14ac:dyDescent="0.25">
      <c r="A5" s="58">
        <v>9</v>
      </c>
      <c r="B5" s="46" t="s">
        <v>12</v>
      </c>
      <c r="C5" s="46" t="s">
        <v>13</v>
      </c>
      <c r="D5" s="46"/>
      <c r="E5" s="58" t="s">
        <v>33</v>
      </c>
      <c r="F5" s="58"/>
      <c r="G5" s="58"/>
      <c r="H5" s="59"/>
      <c r="I5" s="60"/>
      <c r="J5" s="58"/>
      <c r="K5" s="46" t="s">
        <v>282</v>
      </c>
    </row>
    <row r="6" spans="1:11" x14ac:dyDescent="0.25">
      <c r="A6" s="58">
        <v>9</v>
      </c>
      <c r="B6" s="46" t="s">
        <v>12</v>
      </c>
      <c r="C6" s="46" t="s">
        <v>13</v>
      </c>
      <c r="D6" s="46"/>
      <c r="E6" s="58" t="s">
        <v>180</v>
      </c>
      <c r="F6" s="58"/>
      <c r="G6" s="58"/>
      <c r="H6" s="59"/>
      <c r="I6" s="60"/>
      <c r="J6" s="58"/>
      <c r="K6" s="46" t="s">
        <v>282</v>
      </c>
    </row>
    <row r="7" spans="1:11" x14ac:dyDescent="0.25">
      <c r="A7" s="58">
        <v>9</v>
      </c>
      <c r="B7" s="46" t="s">
        <v>14</v>
      </c>
      <c r="C7" s="46"/>
      <c r="D7" s="46"/>
      <c r="E7" s="58" t="s">
        <v>33</v>
      </c>
      <c r="F7" s="58"/>
      <c r="G7" s="58"/>
      <c r="H7" s="59"/>
      <c r="I7" s="60"/>
      <c r="J7" s="58"/>
      <c r="K7" s="46"/>
    </row>
    <row r="8" spans="1:11" x14ac:dyDescent="0.25">
      <c r="A8" s="58">
        <v>9</v>
      </c>
      <c r="B8" s="46" t="s">
        <v>15</v>
      </c>
      <c r="C8" s="46"/>
      <c r="D8" s="46"/>
      <c r="E8" s="58" t="s">
        <v>33</v>
      </c>
      <c r="F8" s="58"/>
      <c r="G8" s="58"/>
      <c r="H8" s="59"/>
      <c r="I8" s="60"/>
      <c r="J8" s="58"/>
      <c r="K8" s="46"/>
    </row>
    <row r="9" spans="1:11" x14ac:dyDescent="0.25">
      <c r="A9" s="58">
        <v>9</v>
      </c>
      <c r="B9" s="46" t="s">
        <v>17</v>
      </c>
      <c r="C9" s="46"/>
      <c r="D9" s="46"/>
      <c r="E9" s="58" t="s">
        <v>190</v>
      </c>
      <c r="F9" s="58"/>
      <c r="G9" s="58"/>
      <c r="H9" s="59"/>
      <c r="I9" s="60"/>
      <c r="J9" s="58"/>
      <c r="K9" s="46"/>
    </row>
    <row r="10" spans="1:11" x14ac:dyDescent="0.25">
      <c r="A10" s="58">
        <v>9</v>
      </c>
      <c r="B10" s="46" t="s">
        <v>18</v>
      </c>
      <c r="C10" s="46"/>
      <c r="D10" s="46"/>
      <c r="E10" s="58" t="s">
        <v>190</v>
      </c>
      <c r="F10" s="58"/>
      <c r="G10" s="58"/>
      <c r="H10" s="59"/>
      <c r="I10" s="60"/>
      <c r="J10" s="58"/>
      <c r="K10" s="46"/>
    </row>
    <row r="11" spans="1:11" x14ac:dyDescent="0.25">
      <c r="A11" s="58">
        <v>9</v>
      </c>
      <c r="B11" s="46" t="s">
        <v>19</v>
      </c>
      <c r="C11" s="46"/>
      <c r="D11" s="46"/>
      <c r="E11" s="58" t="s">
        <v>33</v>
      </c>
      <c r="F11" s="58"/>
      <c r="G11" s="58"/>
      <c r="H11" s="59"/>
      <c r="I11" s="60"/>
      <c r="J11" s="58"/>
      <c r="K11" s="46"/>
    </row>
    <row r="12" spans="1:11" x14ac:dyDescent="0.25">
      <c r="A12" s="58">
        <v>9</v>
      </c>
      <c r="B12" s="46" t="s">
        <v>21</v>
      </c>
      <c r="C12" s="46"/>
      <c r="D12" s="46"/>
      <c r="E12" s="58" t="s">
        <v>190</v>
      </c>
      <c r="F12" s="58"/>
      <c r="G12" s="58"/>
      <c r="H12" s="59"/>
      <c r="I12" s="60"/>
      <c r="J12" s="58"/>
      <c r="K12" s="46"/>
    </row>
    <row r="13" spans="1:11" x14ac:dyDescent="0.25">
      <c r="A13" s="58">
        <v>9</v>
      </c>
      <c r="B13" s="46" t="s">
        <v>22</v>
      </c>
      <c r="C13" s="46"/>
      <c r="D13" s="46"/>
      <c r="E13" s="58" t="s">
        <v>33</v>
      </c>
      <c r="F13" s="58"/>
      <c r="G13" s="58"/>
      <c r="H13" s="59"/>
      <c r="I13" s="60"/>
      <c r="J13" s="58"/>
      <c r="K13" s="46"/>
    </row>
    <row r="14" spans="1:11" x14ac:dyDescent="0.25">
      <c r="A14" s="58">
        <v>9</v>
      </c>
      <c r="B14" s="46" t="s">
        <v>23</v>
      </c>
      <c r="C14" s="46"/>
      <c r="D14" s="46"/>
      <c r="E14" s="58" t="s">
        <v>190</v>
      </c>
      <c r="F14" s="58"/>
      <c r="G14" s="58"/>
      <c r="H14" s="59"/>
      <c r="I14" s="60"/>
      <c r="J14" s="58"/>
      <c r="K14" s="46"/>
    </row>
    <row r="15" spans="1:11" x14ac:dyDescent="0.25">
      <c r="A15" s="58">
        <v>9</v>
      </c>
      <c r="B15" s="46" t="s">
        <v>24</v>
      </c>
      <c r="C15" s="46"/>
      <c r="D15" s="46"/>
      <c r="E15" s="58" t="s">
        <v>33</v>
      </c>
      <c r="F15" s="58"/>
      <c r="G15" s="58"/>
      <c r="H15" s="59"/>
      <c r="I15" s="60"/>
      <c r="J15" s="58"/>
      <c r="K15" s="46"/>
    </row>
    <row r="16" spans="1:11" x14ac:dyDescent="0.25">
      <c r="A16" s="58">
        <v>9</v>
      </c>
      <c r="B16" s="46" t="s">
        <v>216</v>
      </c>
      <c r="C16" s="46" t="s">
        <v>25</v>
      </c>
      <c r="D16" s="46"/>
      <c r="E16" s="58" t="s">
        <v>36</v>
      </c>
      <c r="F16" s="58"/>
      <c r="G16" s="58"/>
      <c r="H16" s="59"/>
      <c r="I16" s="60"/>
      <c r="J16" s="58"/>
      <c r="K16" s="46"/>
    </row>
    <row r="17" spans="1:11" x14ac:dyDescent="0.25">
      <c r="A17" s="58">
        <v>9</v>
      </c>
      <c r="B17" s="46" t="s">
        <v>26</v>
      </c>
      <c r="C17" s="46"/>
      <c r="D17" s="46"/>
      <c r="E17" s="58" t="s">
        <v>33</v>
      </c>
      <c r="F17" s="58"/>
      <c r="G17" s="58"/>
      <c r="H17" s="58"/>
      <c r="I17" s="60"/>
      <c r="J17" s="58"/>
      <c r="K17" s="46"/>
    </row>
    <row r="18" spans="1:11" x14ac:dyDescent="0.25">
      <c r="A18" s="58">
        <v>9</v>
      </c>
      <c r="B18" s="46" t="s">
        <v>27</v>
      </c>
      <c r="C18" s="46"/>
      <c r="D18" s="46"/>
      <c r="E18" s="58" t="s">
        <v>190</v>
      </c>
      <c r="F18" s="58"/>
      <c r="G18" s="58"/>
      <c r="H18" s="58"/>
      <c r="I18" s="60"/>
      <c r="J18" s="58"/>
      <c r="K18" s="46"/>
    </row>
    <row r="19" spans="1:11" x14ac:dyDescent="0.25">
      <c r="A19" s="58">
        <v>9</v>
      </c>
      <c r="B19" s="46" t="s">
        <v>28</v>
      </c>
      <c r="C19" s="61"/>
      <c r="D19" s="61"/>
      <c r="E19" s="58" t="s">
        <v>33</v>
      </c>
      <c r="F19" s="58"/>
      <c r="G19" s="58"/>
      <c r="H19" s="58"/>
      <c r="I19" s="60"/>
      <c r="J19" s="58"/>
      <c r="K19" s="62"/>
    </row>
    <row r="20" spans="1:11" x14ac:dyDescent="0.25">
      <c r="A20" s="58">
        <v>9</v>
      </c>
      <c r="B20" s="46" t="s">
        <v>29</v>
      </c>
      <c r="C20" s="46" t="str">
        <f>"THANA BHUM"</f>
        <v>THANA BHUM</v>
      </c>
      <c r="D20" s="46"/>
      <c r="E20" s="58" t="s">
        <v>33</v>
      </c>
      <c r="F20" s="58"/>
      <c r="G20" s="58"/>
      <c r="H20" s="58"/>
      <c r="I20" s="60"/>
      <c r="J20" s="58"/>
      <c r="K20" s="46"/>
    </row>
    <row r="21" spans="1:11" x14ac:dyDescent="0.25">
      <c r="A21" s="58">
        <v>9</v>
      </c>
      <c r="B21" s="46" t="s">
        <v>29</v>
      </c>
      <c r="C21" s="46" t="str">
        <f>"THANA BHUM"</f>
        <v>THANA BHUM</v>
      </c>
      <c r="D21" s="46"/>
      <c r="E21" s="58" t="s">
        <v>37</v>
      </c>
      <c r="F21" s="58"/>
      <c r="G21" s="58"/>
      <c r="H21" s="58"/>
      <c r="I21" s="60"/>
      <c r="J21" s="58"/>
      <c r="K21" s="46"/>
    </row>
    <row r="22" spans="1:11" x14ac:dyDescent="0.25">
      <c r="A22" s="58">
        <v>9</v>
      </c>
      <c r="B22" s="46" t="s">
        <v>30</v>
      </c>
      <c r="C22" s="46" t="s">
        <v>124</v>
      </c>
      <c r="D22" s="46"/>
      <c r="E22" s="58" t="s">
        <v>264</v>
      </c>
      <c r="F22" s="58"/>
      <c r="G22" s="58"/>
      <c r="H22" s="58"/>
      <c r="I22" s="60"/>
      <c r="J22" s="58"/>
      <c r="K22" s="46"/>
    </row>
    <row r="23" spans="1:11" x14ac:dyDescent="0.25">
      <c r="A23" s="58">
        <v>9</v>
      </c>
      <c r="B23" s="46" t="s">
        <v>31</v>
      </c>
      <c r="C23" s="46" t="s">
        <v>124</v>
      </c>
      <c r="D23" s="46"/>
      <c r="E23" s="58" t="s">
        <v>36</v>
      </c>
      <c r="F23" s="58"/>
      <c r="G23" s="58"/>
      <c r="H23" s="58"/>
      <c r="I23" s="60"/>
      <c r="J23" s="58"/>
      <c r="K23" s="46"/>
    </row>
    <row r="24" spans="1:11" x14ac:dyDescent="0.25">
      <c r="A24" s="58">
        <v>9</v>
      </c>
      <c r="B24" s="46" t="s">
        <v>32</v>
      </c>
      <c r="C24" s="46" t="str">
        <f>"AS RICCARDA"</f>
        <v>AS RICCARDA</v>
      </c>
      <c r="D24" s="46"/>
      <c r="E24" s="58" t="s">
        <v>36</v>
      </c>
      <c r="F24" s="58"/>
      <c r="G24" s="58"/>
      <c r="H24" s="58"/>
      <c r="I24" s="60"/>
      <c r="J24" s="58"/>
      <c r="K24" s="46" t="s">
        <v>284</v>
      </c>
    </row>
    <row r="25" spans="1:11" x14ac:dyDescent="0.25">
      <c r="A25" s="58">
        <v>9</v>
      </c>
      <c r="B25" s="46" t="s">
        <v>30</v>
      </c>
      <c r="C25" s="46" t="s">
        <v>239</v>
      </c>
      <c r="D25" s="46"/>
      <c r="E25" s="58" t="s">
        <v>241</v>
      </c>
      <c r="F25" s="58"/>
      <c r="G25" s="58"/>
      <c r="H25" s="58"/>
      <c r="I25" s="60"/>
      <c r="J25" s="58"/>
      <c r="K25" s="46"/>
    </row>
    <row r="26" spans="1:11" x14ac:dyDescent="0.25">
      <c r="A26" s="58">
        <v>9</v>
      </c>
      <c r="B26" s="46" t="s">
        <v>30</v>
      </c>
      <c r="C26" s="46" t="s">
        <v>124</v>
      </c>
      <c r="D26" s="46"/>
      <c r="E26" s="58" t="s">
        <v>241</v>
      </c>
      <c r="F26" s="58"/>
      <c r="G26" s="58"/>
      <c r="H26" s="58"/>
      <c r="I26" s="60"/>
      <c r="J26" s="58"/>
      <c r="K26" s="46"/>
    </row>
    <row r="27" spans="1:11" x14ac:dyDescent="0.25">
      <c r="A27" s="58">
        <v>9</v>
      </c>
      <c r="B27" s="46" t="s">
        <v>30</v>
      </c>
      <c r="C27" s="46"/>
      <c r="D27" s="46"/>
      <c r="E27" s="58" t="s">
        <v>247</v>
      </c>
      <c r="F27" s="58"/>
      <c r="G27" s="58"/>
      <c r="H27" s="58"/>
      <c r="I27" s="60"/>
      <c r="J27" s="58"/>
      <c r="K27" s="46"/>
    </row>
    <row r="28" spans="1:11" x14ac:dyDescent="0.25">
      <c r="A28" s="58">
        <v>9</v>
      </c>
      <c r="B28" s="46" t="s">
        <v>87</v>
      </c>
      <c r="C28" s="53" t="s">
        <v>124</v>
      </c>
      <c r="D28" s="46"/>
      <c r="E28" s="58" t="s">
        <v>37</v>
      </c>
      <c r="F28" s="58"/>
      <c r="G28" s="58"/>
      <c r="H28" s="58"/>
      <c r="I28" s="60"/>
      <c r="J28" s="58"/>
      <c r="K28" s="53"/>
    </row>
    <row r="29" spans="1:11" x14ac:dyDescent="0.25">
      <c r="B29" s="20"/>
      <c r="C29" s="20"/>
      <c r="D29" s="20"/>
      <c r="E29" s="11"/>
      <c r="F29" s="13"/>
      <c r="G29" s="13"/>
      <c r="I29" s="13"/>
      <c r="K29" s="23"/>
    </row>
    <row r="30" spans="1:11" x14ac:dyDescent="0.25">
      <c r="B30" s="20"/>
      <c r="C30" s="20"/>
      <c r="D30" s="20"/>
      <c r="E30" s="11"/>
      <c r="F30" s="13"/>
      <c r="G30" s="13"/>
      <c r="I30" s="13"/>
      <c r="K30" s="23"/>
    </row>
    <row r="31" spans="1:11" x14ac:dyDescent="0.25">
      <c r="B31" s="20"/>
      <c r="C31" s="20"/>
      <c r="D31" s="20"/>
      <c r="E31" s="11"/>
      <c r="F31" s="13"/>
      <c r="G31" s="13"/>
      <c r="I31" s="13"/>
      <c r="K31" s="23"/>
    </row>
    <row r="32" spans="1:11" ht="16.5" x14ac:dyDescent="0.25">
      <c r="A32" s="1" t="s">
        <v>0</v>
      </c>
      <c r="B32" s="1">
        <v>10</v>
      </c>
      <c r="C32" s="54"/>
      <c r="D32" s="54"/>
      <c r="E32" s="54"/>
      <c r="F32" s="54"/>
      <c r="G32" s="20"/>
      <c r="H32" s="54"/>
      <c r="I32" s="54"/>
      <c r="J32" s="54"/>
      <c r="K32" s="54"/>
    </row>
    <row r="33" spans="1:11" x14ac:dyDescent="0.25">
      <c r="A33" s="2" t="s">
        <v>1</v>
      </c>
      <c r="B33" s="54"/>
      <c r="C33" s="54"/>
      <c r="D33" s="54"/>
      <c r="E33" s="54"/>
      <c r="F33" s="54"/>
      <c r="G33" s="20"/>
      <c r="H33" s="54"/>
      <c r="I33" s="54"/>
      <c r="J33" s="54"/>
      <c r="K33" s="54"/>
    </row>
    <row r="34" spans="1:11" x14ac:dyDescent="0.25">
      <c r="A34" s="54"/>
      <c r="B34" s="54"/>
      <c r="C34" s="54"/>
      <c r="D34" s="54"/>
      <c r="E34" s="54"/>
      <c r="F34" s="54"/>
      <c r="G34" s="20"/>
      <c r="H34" s="54"/>
      <c r="I34" s="54"/>
      <c r="J34" s="54"/>
      <c r="K34" s="54"/>
    </row>
    <row r="35" spans="1:11" x14ac:dyDescent="0.25">
      <c r="A35" s="55" t="s">
        <v>0</v>
      </c>
      <c r="B35" s="56" t="s">
        <v>3</v>
      </c>
      <c r="C35" s="56" t="s">
        <v>4</v>
      </c>
      <c r="D35" s="57" t="s">
        <v>11</v>
      </c>
      <c r="E35" s="56" t="s">
        <v>5</v>
      </c>
      <c r="F35" s="56" t="s">
        <v>6</v>
      </c>
      <c r="G35" s="55" t="s">
        <v>9</v>
      </c>
      <c r="H35" s="56" t="s">
        <v>8</v>
      </c>
      <c r="I35" s="56" t="s">
        <v>10</v>
      </c>
      <c r="J35" s="56" t="s">
        <v>7</v>
      </c>
      <c r="K35" s="55" t="s">
        <v>2</v>
      </c>
    </row>
    <row r="36" spans="1:11" x14ac:dyDescent="0.25">
      <c r="A36" s="58">
        <v>10</v>
      </c>
      <c r="B36" s="46" t="s">
        <v>12</v>
      </c>
      <c r="C36" s="46" t="s">
        <v>13</v>
      </c>
      <c r="D36" s="46"/>
      <c r="E36" s="58" t="s">
        <v>33</v>
      </c>
      <c r="F36" s="58" t="s">
        <v>272</v>
      </c>
      <c r="G36" s="58"/>
      <c r="H36" s="59" t="str">
        <f>F36</f>
        <v>FEB 6 2017</v>
      </c>
      <c r="I36" s="60"/>
      <c r="J36" s="58" t="s">
        <v>273</v>
      </c>
      <c r="K36" s="46" t="s">
        <v>283</v>
      </c>
    </row>
    <row r="37" spans="1:11" x14ac:dyDescent="0.25">
      <c r="A37" s="58">
        <v>10</v>
      </c>
      <c r="B37" s="46" t="s">
        <v>12</v>
      </c>
      <c r="C37" s="46" t="s">
        <v>13</v>
      </c>
      <c r="D37" s="46"/>
      <c r="E37" s="58" t="s">
        <v>180</v>
      </c>
      <c r="F37" s="58" t="s">
        <v>272</v>
      </c>
      <c r="G37" s="58"/>
      <c r="H37" s="59" t="str">
        <f>F38</f>
        <v>FEB 7 2017</v>
      </c>
      <c r="I37" s="60"/>
      <c r="J37" s="58" t="s">
        <v>273</v>
      </c>
      <c r="K37" s="46" t="s">
        <v>283</v>
      </c>
    </row>
    <row r="38" spans="1:11" x14ac:dyDescent="0.25">
      <c r="A38" s="58">
        <v>10</v>
      </c>
      <c r="B38" s="46" t="s">
        <v>14</v>
      </c>
      <c r="C38" s="46" t="s">
        <v>124</v>
      </c>
      <c r="D38" s="46"/>
      <c r="E38" s="58" t="s">
        <v>33</v>
      </c>
      <c r="F38" s="58" t="s">
        <v>273</v>
      </c>
      <c r="G38" s="58"/>
      <c r="H38" s="59" t="str">
        <f>F39</f>
        <v>FEB 7 2017</v>
      </c>
      <c r="I38" s="60"/>
      <c r="J38" s="58" t="s">
        <v>278</v>
      </c>
      <c r="K38" s="46"/>
    </row>
    <row r="39" spans="1:11" x14ac:dyDescent="0.25">
      <c r="A39" s="58">
        <v>10</v>
      </c>
      <c r="B39" s="46" t="s">
        <v>15</v>
      </c>
      <c r="C39" s="46"/>
      <c r="D39" s="46"/>
      <c r="E39" s="58" t="s">
        <v>33</v>
      </c>
      <c r="F39" s="58" t="s">
        <v>273</v>
      </c>
      <c r="G39" s="58"/>
      <c r="H39" s="59" t="s">
        <v>273</v>
      </c>
      <c r="I39" s="60"/>
      <c r="J39" s="58" t="s">
        <v>278</v>
      </c>
      <c r="K39" s="46"/>
    </row>
    <row r="40" spans="1:11" x14ac:dyDescent="0.25">
      <c r="A40" s="58">
        <v>10</v>
      </c>
      <c r="B40" s="46" t="s">
        <v>17</v>
      </c>
      <c r="C40" s="46"/>
      <c r="D40" s="46"/>
      <c r="E40" s="58" t="s">
        <v>190</v>
      </c>
      <c r="F40" s="58" t="s">
        <v>272</v>
      </c>
      <c r="G40" s="58"/>
      <c r="H40" s="59" t="str">
        <f t="shared" ref="H40:H48" si="0">F40</f>
        <v>FEB 6 2017</v>
      </c>
      <c r="I40" s="60"/>
      <c r="J40" s="58" t="s">
        <v>273</v>
      </c>
      <c r="K40" s="46"/>
    </row>
    <row r="41" spans="1:11" x14ac:dyDescent="0.25">
      <c r="A41" s="58">
        <v>10</v>
      </c>
      <c r="B41" s="46" t="s">
        <v>18</v>
      </c>
      <c r="C41" s="46"/>
      <c r="D41" s="46"/>
      <c r="E41" s="58" t="s">
        <v>190</v>
      </c>
      <c r="F41" s="58" t="s">
        <v>274</v>
      </c>
      <c r="G41" s="58"/>
      <c r="H41" s="59" t="str">
        <f t="shared" si="0"/>
        <v>FEB 9 2017</v>
      </c>
      <c r="I41" s="60"/>
      <c r="J41" s="58" t="s">
        <v>276</v>
      </c>
      <c r="K41" s="46"/>
    </row>
    <row r="42" spans="1:11" x14ac:dyDescent="0.25">
      <c r="A42" s="58">
        <v>10</v>
      </c>
      <c r="B42" s="46" t="s">
        <v>19</v>
      </c>
      <c r="C42" s="46"/>
      <c r="D42" s="46"/>
      <c r="E42" s="58" t="s">
        <v>33</v>
      </c>
      <c r="F42" s="58" t="s">
        <v>274</v>
      </c>
      <c r="G42" s="58"/>
      <c r="H42" s="59" t="str">
        <f t="shared" si="0"/>
        <v>FEB 9 2017</v>
      </c>
      <c r="I42" s="60"/>
      <c r="J42" s="58" t="s">
        <v>276</v>
      </c>
      <c r="K42" s="46"/>
    </row>
    <row r="43" spans="1:11" x14ac:dyDescent="0.25">
      <c r="A43" s="58">
        <v>10</v>
      </c>
      <c r="B43" s="46" t="s">
        <v>21</v>
      </c>
      <c r="C43" s="46"/>
      <c r="D43" s="46"/>
      <c r="E43" s="58" t="s">
        <v>190</v>
      </c>
      <c r="F43" s="58" t="s">
        <v>274</v>
      </c>
      <c r="G43" s="58"/>
      <c r="H43" s="59" t="str">
        <f t="shared" si="0"/>
        <v>FEB 9 2017</v>
      </c>
      <c r="I43" s="60"/>
      <c r="J43" s="58" t="s">
        <v>276</v>
      </c>
      <c r="K43" s="46"/>
    </row>
    <row r="44" spans="1:11" x14ac:dyDescent="0.25">
      <c r="A44" s="58">
        <v>10</v>
      </c>
      <c r="B44" s="46" t="s">
        <v>22</v>
      </c>
      <c r="C44" s="46"/>
      <c r="D44" s="46"/>
      <c r="E44" s="58" t="s">
        <v>33</v>
      </c>
      <c r="F44" s="58" t="s">
        <v>275</v>
      </c>
      <c r="G44" s="58"/>
      <c r="H44" s="59" t="str">
        <f t="shared" si="0"/>
        <v>FEB 12 2017</v>
      </c>
      <c r="I44" s="60"/>
      <c r="J44" s="58" t="s">
        <v>279</v>
      </c>
      <c r="K44" s="46"/>
    </row>
    <row r="45" spans="1:11" x14ac:dyDescent="0.25">
      <c r="A45" s="58">
        <v>10</v>
      </c>
      <c r="B45" s="46" t="s">
        <v>23</v>
      </c>
      <c r="C45" s="46"/>
      <c r="D45" s="46"/>
      <c r="E45" s="58" t="s">
        <v>190</v>
      </c>
      <c r="F45" s="58" t="s">
        <v>275</v>
      </c>
      <c r="G45" s="58"/>
      <c r="H45" s="59" t="str">
        <f t="shared" si="0"/>
        <v>FEB 12 2017</v>
      </c>
      <c r="I45" s="60"/>
      <c r="J45" s="58" t="s">
        <v>279</v>
      </c>
      <c r="K45" s="46"/>
    </row>
    <row r="46" spans="1:11" x14ac:dyDescent="0.25">
      <c r="A46" s="58">
        <v>10</v>
      </c>
      <c r="B46" s="46" t="s">
        <v>24</v>
      </c>
      <c r="C46" s="46"/>
      <c r="D46" s="46"/>
      <c r="E46" s="58" t="s">
        <v>33</v>
      </c>
      <c r="F46" s="58" t="s">
        <v>275</v>
      </c>
      <c r="G46" s="58"/>
      <c r="H46" s="59" t="str">
        <f t="shared" si="0"/>
        <v>FEB 12 2017</v>
      </c>
      <c r="I46" s="60"/>
      <c r="J46" s="58" t="s">
        <v>279</v>
      </c>
      <c r="K46" s="46"/>
    </row>
    <row r="47" spans="1:11" x14ac:dyDescent="0.25">
      <c r="A47" s="58">
        <v>10</v>
      </c>
      <c r="B47" s="46" t="s">
        <v>216</v>
      </c>
      <c r="C47" s="46" t="s">
        <v>25</v>
      </c>
      <c r="D47" s="46"/>
      <c r="E47" s="58" t="s">
        <v>36</v>
      </c>
      <c r="F47" s="58" t="s">
        <v>276</v>
      </c>
      <c r="G47" s="58"/>
      <c r="H47" s="59" t="str">
        <f t="shared" si="0"/>
        <v>FEB 10 2017</v>
      </c>
      <c r="I47" s="60"/>
      <c r="J47" s="58" t="s">
        <v>279</v>
      </c>
      <c r="K47" s="46"/>
    </row>
    <row r="48" spans="1:11" x14ac:dyDescent="0.25">
      <c r="A48" s="58">
        <v>10</v>
      </c>
      <c r="B48" s="46" t="s">
        <v>26</v>
      </c>
      <c r="C48" s="46"/>
      <c r="D48" s="46"/>
      <c r="E48" s="58" t="s">
        <v>33</v>
      </c>
      <c r="F48" s="58" t="s">
        <v>273</v>
      </c>
      <c r="G48" s="58"/>
      <c r="H48" s="58" t="str">
        <f t="shared" si="0"/>
        <v>FEB 7 2017</v>
      </c>
      <c r="I48" s="60"/>
      <c r="J48" s="58" t="s">
        <v>278</v>
      </c>
      <c r="K48" s="46"/>
    </row>
    <row r="49" spans="1:11" x14ac:dyDescent="0.25">
      <c r="A49" s="58">
        <v>10</v>
      </c>
      <c r="B49" s="46" t="s">
        <v>27</v>
      </c>
      <c r="C49" s="46"/>
      <c r="D49" s="46"/>
      <c r="E49" s="58" t="s">
        <v>190</v>
      </c>
      <c r="F49" s="58" t="s">
        <v>280</v>
      </c>
      <c r="G49" s="58"/>
      <c r="H49" s="58" t="s">
        <v>280</v>
      </c>
      <c r="I49" s="60"/>
      <c r="J49" s="58" t="s">
        <v>279</v>
      </c>
      <c r="K49" s="46"/>
    </row>
    <row r="50" spans="1:11" x14ac:dyDescent="0.25">
      <c r="A50" s="58">
        <v>10</v>
      </c>
      <c r="B50" s="46" t="s">
        <v>28</v>
      </c>
      <c r="C50" s="61"/>
      <c r="D50" s="61"/>
      <c r="E50" s="58" t="s">
        <v>33</v>
      </c>
      <c r="F50" s="58" t="s">
        <v>276</v>
      </c>
      <c r="G50" s="58"/>
      <c r="H50" s="58"/>
      <c r="I50" s="60"/>
      <c r="J50" s="58"/>
      <c r="K50" s="62"/>
    </row>
    <row r="51" spans="1:11" x14ac:dyDescent="0.25">
      <c r="A51" s="58">
        <v>10</v>
      </c>
      <c r="B51" s="46" t="s">
        <v>29</v>
      </c>
      <c r="C51" s="46" t="str">
        <f>"THANA BHUM"</f>
        <v>THANA BHUM</v>
      </c>
      <c r="D51" s="46"/>
      <c r="E51" s="58" t="s">
        <v>33</v>
      </c>
      <c r="F51" s="58" t="s">
        <v>276</v>
      </c>
      <c r="G51" s="58"/>
      <c r="H51" s="58" t="str">
        <f>F52</f>
        <v>FEB 10 2017</v>
      </c>
      <c r="I51" s="60"/>
      <c r="J51" s="58" t="s">
        <v>279</v>
      </c>
      <c r="K51" s="46"/>
    </row>
    <row r="52" spans="1:11" x14ac:dyDescent="0.25">
      <c r="A52" s="58">
        <v>10</v>
      </c>
      <c r="B52" s="46" t="s">
        <v>29</v>
      </c>
      <c r="C52" s="46" t="str">
        <f>"THANA BHUM"</f>
        <v>THANA BHUM</v>
      </c>
      <c r="D52" s="46"/>
      <c r="E52" s="58" t="s">
        <v>37</v>
      </c>
      <c r="F52" s="58" t="s">
        <v>276</v>
      </c>
      <c r="G52" s="58"/>
      <c r="H52" s="58" t="str">
        <f>F51</f>
        <v>FEB 10 2017</v>
      </c>
      <c r="I52" s="60"/>
      <c r="J52" s="58" t="s">
        <v>279</v>
      </c>
      <c r="K52" s="46"/>
    </row>
    <row r="53" spans="1:11" x14ac:dyDescent="0.25">
      <c r="A53" s="58">
        <v>10</v>
      </c>
      <c r="B53" s="46" t="s">
        <v>30</v>
      </c>
      <c r="C53" s="46" t="s">
        <v>124</v>
      </c>
      <c r="D53" s="46"/>
      <c r="E53" s="58" t="s">
        <v>264</v>
      </c>
      <c r="F53" s="58"/>
      <c r="G53" s="58"/>
      <c r="H53" s="58">
        <f>F53</f>
        <v>0</v>
      </c>
      <c r="I53" s="60"/>
      <c r="J53" s="58"/>
      <c r="K53" s="46"/>
    </row>
    <row r="54" spans="1:11" x14ac:dyDescent="0.25">
      <c r="A54" s="58">
        <v>10</v>
      </c>
      <c r="B54" s="46" t="s">
        <v>31</v>
      </c>
      <c r="C54" s="46"/>
      <c r="D54" s="46"/>
      <c r="E54" s="58" t="s">
        <v>36</v>
      </c>
      <c r="F54" s="58" t="s">
        <v>278</v>
      </c>
      <c r="G54" s="58"/>
      <c r="H54" s="58" t="str">
        <f>F54</f>
        <v>FEB 8 2017</v>
      </c>
      <c r="I54" s="60"/>
      <c r="J54" s="58" t="s">
        <v>274</v>
      </c>
      <c r="K54" s="46"/>
    </row>
    <row r="55" spans="1:11" x14ac:dyDescent="0.25">
      <c r="A55" s="58">
        <v>10</v>
      </c>
      <c r="B55" s="46" t="s">
        <v>32</v>
      </c>
      <c r="C55" s="46" t="str">
        <f>"AS RICCARDA"</f>
        <v>AS RICCARDA</v>
      </c>
      <c r="D55" s="46"/>
      <c r="E55" s="58" t="s">
        <v>36</v>
      </c>
      <c r="F55" s="58" t="s">
        <v>274</v>
      </c>
      <c r="G55" s="58"/>
      <c r="H55" s="58" t="str">
        <f>F55</f>
        <v>FEB 9 2017</v>
      </c>
      <c r="I55" s="60"/>
      <c r="J55" s="58" t="s">
        <v>276</v>
      </c>
      <c r="K55" s="46" t="s">
        <v>285</v>
      </c>
    </row>
    <row r="56" spans="1:11" x14ac:dyDescent="0.25">
      <c r="A56" s="58">
        <v>10</v>
      </c>
      <c r="B56" s="46" t="s">
        <v>30</v>
      </c>
      <c r="C56" s="46" t="s">
        <v>239</v>
      </c>
      <c r="D56" s="46"/>
      <c r="E56" s="58" t="s">
        <v>241</v>
      </c>
      <c r="F56" s="58"/>
      <c r="G56" s="58"/>
      <c r="H56" s="58">
        <f>F56</f>
        <v>0</v>
      </c>
      <c r="I56" s="60"/>
      <c r="J56" s="58"/>
      <c r="K56" s="46"/>
    </row>
    <row r="57" spans="1:11" x14ac:dyDescent="0.25">
      <c r="A57" s="58">
        <v>10</v>
      </c>
      <c r="B57" s="46" t="s">
        <v>30</v>
      </c>
      <c r="C57" s="46" t="s">
        <v>124</v>
      </c>
      <c r="D57" s="46"/>
      <c r="E57" s="58" t="s">
        <v>241</v>
      </c>
      <c r="F57" s="58"/>
      <c r="G57" s="58"/>
      <c r="H57" s="58">
        <f>F57</f>
        <v>0</v>
      </c>
      <c r="I57" s="60"/>
      <c r="J57" s="58"/>
      <c r="K57" s="46"/>
    </row>
    <row r="58" spans="1:11" x14ac:dyDescent="0.25">
      <c r="A58" s="58">
        <v>10</v>
      </c>
      <c r="B58" s="46" t="s">
        <v>30</v>
      </c>
      <c r="C58" s="46"/>
      <c r="D58" s="46"/>
      <c r="E58" s="58" t="s">
        <v>247</v>
      </c>
      <c r="F58" s="58"/>
      <c r="G58" s="58"/>
      <c r="H58" s="58"/>
      <c r="I58" s="60"/>
      <c r="J58" s="58"/>
      <c r="K58" s="46"/>
    </row>
    <row r="59" spans="1:11" x14ac:dyDescent="0.25">
      <c r="A59" s="58">
        <v>10</v>
      </c>
      <c r="B59" s="46" t="s">
        <v>87</v>
      </c>
      <c r="C59" s="53" t="s">
        <v>124</v>
      </c>
      <c r="D59" s="46"/>
      <c r="E59" s="58" t="s">
        <v>37</v>
      </c>
      <c r="F59" s="58" t="s">
        <v>272</v>
      </c>
      <c r="G59" s="58"/>
      <c r="H59" s="58" t="str">
        <f>F59</f>
        <v>FEB 6 2017</v>
      </c>
      <c r="I59" s="60"/>
      <c r="J59" s="58" t="s">
        <v>273</v>
      </c>
      <c r="K59" s="53"/>
    </row>
  </sheetData>
  <dataValidations count="1">
    <dataValidation type="list" allowBlank="1" showInputMessage="1" showErrorMessage="1" sqref="B36:B46 C36:C37 C11:C13 C8 B5:B15 C5:C6 C42:C44 C39">
      <formula1>AN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ECEF492023649A9470CCFB4D63949" ma:contentTypeVersion="2" ma:contentTypeDescription="Create a new document." ma:contentTypeScope="" ma:versionID="8f55ba9e1a543efc1898a368c9f8d8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68B22-C62D-4692-B272-87962F93029E}"/>
</file>

<file path=customXml/itemProps2.xml><?xml version="1.0" encoding="utf-8"?>
<ds:datastoreItem xmlns:ds="http://schemas.openxmlformats.org/officeDocument/2006/customXml" ds:itemID="{D1F1DDBF-2E5D-4317-9860-0012778FA70F}"/>
</file>

<file path=customXml/itemProps3.xml><?xml version="1.0" encoding="utf-8"?>
<ds:datastoreItem xmlns:ds="http://schemas.openxmlformats.org/officeDocument/2006/customXml" ds:itemID="{AC9463D6-9E87-4756-81AD-FB06E9CB4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Hoang Thi Thuy Linh</dc:creator>
  <cp:lastModifiedBy>HOANGLI</cp:lastModifiedBy>
  <dcterms:created xsi:type="dcterms:W3CDTF">2016-10-30T08:55:55Z</dcterms:created>
  <dcterms:modified xsi:type="dcterms:W3CDTF">2017-03-29T05:20:49Z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0x0101005D5ECEF492023649A9470CCFB4D63949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300</vt:r8>
  </property>
</Properties>
</file>